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anh Tuan\Desktop\BCGS\"/>
    </mc:Choice>
  </mc:AlternateContent>
  <bookViews>
    <workbookView xWindow="0" yWindow="0" windowWidth="19200" windowHeight="11595" activeTab="4"/>
  </bookViews>
  <sheets>
    <sheet name="PL01" sheetId="16" r:id="rId1"/>
    <sheet name="PL02" sheetId="11" r:id="rId2"/>
    <sheet name="PL3" sheetId="17" r:id="rId3"/>
    <sheet name="PL04" sheetId="13" r:id="rId4"/>
    <sheet name="PL05" sheetId="9" r:id="rId5"/>
    <sheet name="PL2" sheetId="4" state="hidden" r:id="rId6"/>
  </sheets>
  <definedNames>
    <definedName name="_xlnm.Print_Area" localSheetId="4">'PL05'!$A$1:$I$77</definedName>
    <definedName name="_xlnm.Print_Titles" localSheetId="0">'PL01'!$3:$3</definedName>
    <definedName name="_xlnm.Print_Titles" localSheetId="1">'PL02'!$3:$5</definedName>
    <definedName name="_xlnm.Print_Titles" localSheetId="3">'PL04'!$3:$4</definedName>
    <definedName name="_xlnm.Print_Titles" localSheetId="4">'PL05'!$4:$4</definedName>
    <definedName name="_xlnm.Print_Titles" localSheetId="2">'PL3'!$3:$4</definedName>
  </definedNames>
  <calcPr calcId="152511"/>
</workbook>
</file>

<file path=xl/calcChain.xml><?xml version="1.0" encoding="utf-8"?>
<calcChain xmlns="http://schemas.openxmlformats.org/spreadsheetml/2006/main">
  <c r="K5" i="17" l="1"/>
  <c r="J5" i="17"/>
  <c r="I5" i="17"/>
  <c r="F67" i="13"/>
  <c r="E67" i="13"/>
  <c r="D67" i="13" s="1"/>
  <c r="D63" i="13" s="1"/>
  <c r="G63" i="13"/>
  <c r="F63" i="13"/>
  <c r="G56" i="13"/>
  <c r="F56" i="13"/>
  <c r="E56" i="13"/>
  <c r="D56" i="13"/>
  <c r="G50" i="13"/>
  <c r="F50" i="13"/>
  <c r="E50" i="13"/>
  <c r="D50" i="13"/>
  <c r="G41" i="13"/>
  <c r="F41" i="13"/>
  <c r="E41" i="13"/>
  <c r="D41" i="13"/>
  <c r="E35" i="13"/>
  <c r="E34" i="13" s="1"/>
  <c r="E33" i="13" s="1"/>
  <c r="G34" i="13"/>
  <c r="F34" i="13"/>
  <c r="F33" i="13" s="1"/>
  <c r="D34" i="13"/>
  <c r="G33" i="13"/>
  <c r="D33" i="13"/>
  <c r="G21" i="13"/>
  <c r="F21" i="13"/>
  <c r="E21" i="13"/>
  <c r="D21" i="13"/>
  <c r="E17" i="13"/>
  <c r="G6" i="13"/>
  <c r="F6" i="13"/>
  <c r="E6" i="13"/>
  <c r="D6" i="13"/>
  <c r="G5" i="13"/>
  <c r="F5" i="13" l="1"/>
  <c r="E63" i="13"/>
  <c r="E5" i="13"/>
  <c r="D5" i="13"/>
  <c r="D78" i="11"/>
  <c r="D77" i="11"/>
  <c r="D75" i="11"/>
  <c r="D74" i="11"/>
  <c r="D73" i="11"/>
  <c r="D72" i="11"/>
  <c r="D71" i="11"/>
  <c r="D70" i="11"/>
  <c r="D69" i="11"/>
  <c r="D68" i="11"/>
  <c r="D67" i="11"/>
  <c r="D66" i="11"/>
  <c r="I65" i="11"/>
  <c r="H65" i="11"/>
  <c r="G65" i="11"/>
  <c r="F65" i="11"/>
  <c r="E65" i="11"/>
  <c r="D65" i="11"/>
  <c r="D64" i="11"/>
  <c r="E63" i="11"/>
  <c r="D63" i="11" s="1"/>
  <c r="D62" i="11"/>
  <c r="D61" i="11"/>
  <c r="D60" i="11"/>
  <c r="E59" i="11"/>
  <c r="D59" i="11" s="1"/>
  <c r="D58" i="11" s="1"/>
  <c r="I58" i="11"/>
  <c r="H58" i="11"/>
  <c r="G58" i="11"/>
  <c r="F58" i="11"/>
  <c r="D56" i="11"/>
  <c r="D55" i="11"/>
  <c r="D54" i="11"/>
  <c r="D52" i="11" s="1"/>
  <c r="D53" i="11"/>
  <c r="I52" i="11"/>
  <c r="H52" i="11"/>
  <c r="G52" i="11"/>
  <c r="F52" i="11"/>
  <c r="E52" i="11"/>
  <c r="D51" i="11"/>
  <c r="D50" i="11"/>
  <c r="D49" i="11"/>
  <c r="D48" i="11"/>
  <c r="D47" i="11"/>
  <c r="D46" i="11"/>
  <c r="D45" i="11"/>
  <c r="D43" i="11" s="1"/>
  <c r="D44" i="11"/>
  <c r="I43" i="11"/>
  <c r="H43" i="11"/>
  <c r="G43" i="11"/>
  <c r="F43" i="11"/>
  <c r="E43" i="11"/>
  <c r="D42" i="11"/>
  <c r="D41" i="11"/>
  <c r="D40" i="11"/>
  <c r="D39" i="11"/>
  <c r="D38" i="11"/>
  <c r="D37" i="11"/>
  <c r="I36" i="11"/>
  <c r="I35" i="11" s="1"/>
  <c r="H36" i="11"/>
  <c r="H35" i="11" s="1"/>
  <c r="G36" i="11"/>
  <c r="G35" i="11" s="1"/>
  <c r="F36" i="11"/>
  <c r="F35" i="11" s="1"/>
  <c r="E36" i="11"/>
  <c r="E35" i="11" s="1"/>
  <c r="D36" i="11"/>
  <c r="D33" i="11"/>
  <c r="D32" i="11"/>
  <c r="D31" i="11"/>
  <c r="E28" i="11"/>
  <c r="D28" i="11"/>
  <c r="D27" i="11"/>
  <c r="E26" i="11"/>
  <c r="D26" i="11" s="1"/>
  <c r="D22" i="11" s="1"/>
  <c r="D25" i="11"/>
  <c r="D24" i="11"/>
  <c r="D23" i="11"/>
  <c r="I22" i="11"/>
  <c r="H22" i="11"/>
  <c r="G22" i="11"/>
  <c r="F22" i="11"/>
  <c r="E22" i="11"/>
  <c r="D21" i="11"/>
  <c r="D20" i="11"/>
  <c r="D19" i="11"/>
  <c r="D18" i="11"/>
  <c r="E17" i="11"/>
  <c r="D17" i="11" s="1"/>
  <c r="D16" i="11"/>
  <c r="E15" i="11"/>
  <c r="D15" i="11" s="1"/>
  <c r="D14" i="11"/>
  <c r="D13" i="11"/>
  <c r="D12" i="11"/>
  <c r="D11" i="11"/>
  <c r="D10" i="11"/>
  <c r="D9" i="11"/>
  <c r="D8" i="11"/>
  <c r="I7" i="11"/>
  <c r="H7" i="11"/>
  <c r="G7" i="11"/>
  <c r="F7" i="11"/>
  <c r="E7" i="11"/>
  <c r="I6" i="11"/>
  <c r="H6" i="11"/>
  <c r="G6" i="11"/>
  <c r="F6" i="11"/>
  <c r="F74" i="9"/>
  <c r="H74" i="9" s="1"/>
  <c r="G70" i="9"/>
  <c r="F70" i="9"/>
  <c r="E70" i="9"/>
  <c r="G61" i="9"/>
  <c r="F61" i="9"/>
  <c r="E61" i="9"/>
  <c r="D61" i="9"/>
  <c r="G59" i="9"/>
  <c r="F59" i="9"/>
  <c r="E59" i="9" s="1"/>
  <c r="F55" i="9"/>
  <c r="E55" i="9"/>
  <c r="H55" i="9" s="1"/>
  <c r="H54" i="9" s="1"/>
  <c r="G54" i="9"/>
  <c r="D54" i="9"/>
  <c r="C54" i="9"/>
  <c r="G42" i="9"/>
  <c r="G33" i="9" s="1"/>
  <c r="F42" i="9"/>
  <c r="E42" i="9"/>
  <c r="H42" i="9" s="1"/>
  <c r="H33" i="9" s="1"/>
  <c r="H41" i="9"/>
  <c r="F33" i="9"/>
  <c r="D33" i="9"/>
  <c r="C33" i="9"/>
  <c r="H31" i="9"/>
  <c r="H26" i="9"/>
  <c r="G26" i="9"/>
  <c r="F26" i="9"/>
  <c r="F21" i="9" s="1"/>
  <c r="E26" i="9"/>
  <c r="G21" i="9"/>
  <c r="E21" i="9"/>
  <c r="D21" i="9"/>
  <c r="H12" i="9"/>
  <c r="H6" i="9" s="1"/>
  <c r="H9" i="9"/>
  <c r="G6" i="9"/>
  <c r="F6" i="9"/>
  <c r="E6" i="9"/>
  <c r="D6" i="9"/>
  <c r="J5" i="9"/>
  <c r="D5" i="9"/>
  <c r="E54" i="9" l="1"/>
  <c r="H21" i="9"/>
  <c r="H70" i="9"/>
  <c r="H61" i="9" s="1"/>
  <c r="D7" i="11"/>
  <c r="D6" i="11" s="1"/>
  <c r="D35" i="11"/>
  <c r="E58" i="11"/>
  <c r="E6" i="11" s="1"/>
  <c r="E33" i="9"/>
  <c r="F54" i="9"/>
</calcChain>
</file>

<file path=xl/sharedStrings.xml><?xml version="1.0" encoding="utf-8"?>
<sst xmlns="http://schemas.openxmlformats.org/spreadsheetml/2006/main" count="1159" uniqueCount="429">
  <si>
    <t>PHỤ LỤC 01. CÁC CHÍNH SÁCH, VĂN BẢN QUY PHẠM PHÁP LUẬT CẦN BAN HÀNH HOẶC SỬA ĐỔI, BỔ SUNG</t>
  </si>
  <si>
    <t>STT</t>
  </si>
  <si>
    <t>Tỉnh, thành phố</t>
  </si>
  <si>
    <t>Loại văn bản</t>
  </si>
  <si>
    <t>Nội dung chính sách/Số hiệu, ngày ban hành, nội dung văn bản quy phạm pháp luật</t>
  </si>
  <si>
    <t>Kiến nghị ban hành/sửa đổi, bổ sung</t>
  </si>
  <si>
    <t>I</t>
  </si>
  <si>
    <t>Vùng Trung du miền núi phía Bắc</t>
  </si>
  <si>
    <t>1</t>
  </si>
  <si>
    <t>Lai Châu</t>
  </si>
  <si>
    <t>2</t>
  </si>
  <si>
    <t>Thái Nguyên</t>
  </si>
  <si>
    <t>Thái Nguyên</t>
  </si>
  <si>
    <t>3</t>
  </si>
  <si>
    <t>Tuyên Quang</t>
  </si>
  <si>
    <t>4</t>
  </si>
  <si>
    <t>Yên Bái</t>
  </si>
  <si>
    <t>5</t>
  </si>
  <si>
    <t>Lạng Sơn</t>
  </si>
  <si>
    <t>6</t>
  </si>
  <si>
    <t>Bắc Giang</t>
  </si>
  <si>
    <t>7</t>
  </si>
  <si>
    <t>Hải Phòng</t>
  </si>
  <si>
    <t>8</t>
  </si>
  <si>
    <t>Hải Dương</t>
  </si>
  <si>
    <t>9</t>
  </si>
  <si>
    <t>Hưng Yên</t>
  </si>
  <si>
    <t>10</t>
  </si>
  <si>
    <t>Quảng Ninh</t>
  </si>
  <si>
    <t>11</t>
  </si>
  <si>
    <t>Vĩnh Phúc</t>
  </si>
  <si>
    <t>12</t>
  </si>
  <si>
    <t>Hà Nội</t>
  </si>
  <si>
    <t>II</t>
  </si>
  <si>
    <t>Vùng Bắc Trung Bộ và Duyên Hải miền Trung</t>
  </si>
  <si>
    <t xml:space="preserve">
</t>
  </si>
  <si>
    <t>Thanh Hóa</t>
  </si>
  <si>
    <t>Nghệ An</t>
  </si>
  <si>
    <t>Quảng Bình</t>
  </si>
  <si>
    <t>Quảng Trị</t>
  </si>
  <si>
    <t>Thừa Thiên Huế</t>
  </si>
  <si>
    <t>Khánh Hòa</t>
  </si>
  <si>
    <t>Bình Thuận</t>
  </si>
  <si>
    <t>Đồng Nai</t>
  </si>
  <si>
    <t>V</t>
  </si>
  <si>
    <t>Vùng Tây Nguyên</t>
  </si>
  <si>
    <t xml:space="preserve">Kon Tum </t>
  </si>
  <si>
    <t>Đắk Lắk</t>
  </si>
  <si>
    <t>Đắc Nông</t>
  </si>
  <si>
    <t>Bình Dương</t>
  </si>
  <si>
    <t>VII</t>
  </si>
  <si>
    <t>Vùng Đồng bằng sông Cửu Long</t>
  </si>
  <si>
    <t>Long An</t>
  </si>
  <si>
    <t>Bến Tre</t>
  </si>
  <si>
    <t>Vĩnh Long</t>
  </si>
  <si>
    <t>An Giang</t>
  </si>
  <si>
    <t>Sóc Trăng</t>
  </si>
  <si>
    <t>Kiên Giang</t>
  </si>
  <si>
    <t>Cà Mau</t>
  </si>
  <si>
    <t>PHỤ LỤC 02. CÁC DỰ ÁN SỬ DỤNG ĐẤT TẠI ĐÔ THỊ CÓ QUY HOẠCH ĐƯỢC ĐIỀU CHỈNH</t>
  </si>
  <si>
    <t>Ghi chú (*)</t>
  </si>
  <si>
    <t>Lần 1</t>
  </si>
  <si>
    <t>Lần 2</t>
  </si>
  <si>
    <t>Lần 3</t>
  </si>
  <si>
    <t>Lần 4</t>
  </si>
  <si>
    <t>Lần 5,6</t>
  </si>
  <si>
    <t>CẢ NƯỚC</t>
  </si>
  <si>
    <t>Điện Biên</t>
  </si>
  <si>
    <t>Chi tiết tên các Dự án thể hiện trong Báo cáo số 385/BC-UBND 21/12/2018</t>
  </si>
  <si>
    <t>Không có Phụ lục này trong Báo cáo số 19/BC-UBND ngày 22/01/2018</t>
  </si>
  <si>
    <t>Sơn La</t>
  </si>
  <si>
    <t>có Phụ lục này trong Báo cáo số 96/BC-UBND ngày 20/02/2019 nhưng nội dung không đúng hướng dẫn, không thể hiện dự án</t>
  </si>
  <si>
    <t>Hòa Bình</t>
  </si>
  <si>
    <t xml:space="preserve"> Phụ lục trong Báo cáo số 05/BC-ĐĐBQH ngày 30/01/2019 không có dự án</t>
  </si>
  <si>
    <t>Hà Giang</t>
  </si>
  <si>
    <t>Cao Bằng</t>
  </si>
  <si>
    <t>Bắc Kạn</t>
  </si>
  <si>
    <t>Không có Phụ lục này trong Báo cáo số 20/BC-UBND ngày 09/01/2019</t>
  </si>
  <si>
    <t>Lào Cai</t>
  </si>
  <si>
    <t>Chi tiết tên các Dự án thể hiện trong Báo cáo số 531/BC-UBND 28/12/2018</t>
  </si>
  <si>
    <t>Yên Bái</t>
  </si>
  <si>
    <t>Chi tiết tên các Dự án thể hiện trong Báo cáo số 270/BC-UBND 24/12/2018</t>
  </si>
  <si>
    <t>Lạng Sơn</t>
  </si>
  <si>
    <t>Bắc Giang</t>
  </si>
  <si>
    <t xml:space="preserve">Phú Thọ </t>
  </si>
  <si>
    <t>Vùng Đồng bằng sông Hồng</t>
  </si>
  <si>
    <t>Bắc Ninh</t>
  </si>
  <si>
    <t>Không có Phụ lục này trong Báo cáo số 02/BC-UBND tỉnh ngày 10/01/2019</t>
  </si>
  <si>
    <t>Quảng Ninh</t>
  </si>
  <si>
    <t>Không có Báo cáo</t>
  </si>
  <si>
    <t>Hà Nam</t>
  </si>
  <si>
    <t>Nam Định</t>
  </si>
  <si>
    <t>Thái Bình</t>
  </si>
  <si>
    <t>Ninh Bình</t>
  </si>
  <si>
    <t>Không có Phụ lục này trong Báo cáo số 05/BC-UBND tỉnh ngày 10/01/2019</t>
  </si>
  <si>
    <t>III</t>
  </si>
  <si>
    <t>Vùng Bắc Trung Bộ</t>
  </si>
  <si>
    <t>Hà Tĩnh</t>
  </si>
  <si>
    <t>Không có Phụ lục này trong Báo cáo số 12/BC-UBND tỉnh ngày 19/02/2019</t>
  </si>
  <si>
    <t>IV</t>
  </si>
  <si>
    <t xml:space="preserve"> Duyên Hải miền Trung</t>
  </si>
  <si>
    <t>Đà Nẵng</t>
  </si>
  <si>
    <t>Không có Phụ lục này trong Báo cáo số 04/BC-UBND tỉnh ngày 08/01/2019</t>
  </si>
  <si>
    <t>Quảng Nam</t>
  </si>
  <si>
    <t>Quảng Ngãi</t>
  </si>
  <si>
    <t>Bình Định</t>
  </si>
  <si>
    <t>Phú Yên</t>
  </si>
  <si>
    <t>Chi tiết tên các Dự án thể hiện trong Báo cáo số 15/BC-UBND 23/01/2019</t>
  </si>
  <si>
    <t>Ninh Thuận</t>
  </si>
  <si>
    <t>Không có Phụ lục này trong Báo cáo số 4/BC-ĐĐBQH tỉnh ngày 25/01/2019</t>
  </si>
  <si>
    <t>Gia Lai</t>
  </si>
  <si>
    <t>Không có Phụ lục này trong Báo cáo số 46/BC-UBND tỉnh ngày 19/02/2019</t>
  </si>
  <si>
    <t>Đắk Nông</t>
  </si>
  <si>
    <t>Không có Phụ lục này trong Báo cáo số 15/BC-UBND tỉnh ngày 11/01/2019</t>
  </si>
  <si>
    <t>Lâm Đồng</t>
  </si>
  <si>
    <t>VI</t>
  </si>
  <si>
    <t>Vùng Đông Nam Bộ</t>
  </si>
  <si>
    <t>TP.Hồ Chí Minh</t>
  </si>
  <si>
    <t xml:space="preserve">Bình Phước </t>
  </si>
  <si>
    <t>Tây Ninh</t>
  </si>
  <si>
    <t>Bà Rịa - Vũng Tàu</t>
  </si>
  <si>
    <t>Không có Phụ lục này trong Báo cáo số 12/BC-UBND tỉnh ngày 25/01/2019</t>
  </si>
  <si>
    <t>Không có Phụ lục này trong Báo cáo số 316/BC-UBND tỉnh ngày 28/12/2019</t>
  </si>
  <si>
    <t>Tiền Giang</t>
  </si>
  <si>
    <t>Không có Phụ lục này trong Báo cáo số 05BC-UBND tỉnh ngày 11/01/2019</t>
  </si>
  <si>
    <t xml:space="preserve">Trà Vinh </t>
  </si>
  <si>
    <t>có Phụ lục này trong Báo cáo số 17/BC-UBND tỉnh ngày 31/01/2019 nhưng không có dự án điều chỉnh</t>
  </si>
  <si>
    <t>có Phụ lục này trong Báo cáo số 16/BC-ĐĐBQH tỉnh ngày 28/01/2019 nhưng không có dự án điều chỉnh</t>
  </si>
  <si>
    <t>Đồng Tháp</t>
  </si>
  <si>
    <t>có Phụ lục này trong Báo cáo số 817/BC-ĐĐBQH tỉnh ngày 24/12/2018 nhưng không có dự án điều chỉnh</t>
  </si>
  <si>
    <t>Cần Thơ</t>
  </si>
  <si>
    <t>Không có Phụ lục này trong Báo cáo số 338/BC-ĐĐBQH tỉnh ngày 26/12/2018</t>
  </si>
  <si>
    <t>Hậu Giang</t>
  </si>
  <si>
    <t>Không có Phụ lục này trong Báo cáo số 36/BC-ĐĐBQH tỉnh ngày 07/01/2019</t>
  </si>
  <si>
    <t>Bạc Liêu</t>
  </si>
  <si>
    <t>Không có Phụ lục này trong Báo cáo số 401/BC-UBND tỉnh ngày 26/12/2018</t>
  </si>
  <si>
    <t>có Phụ lục  trong Báo cáo số 06/BC-ĐĐBQH tỉnh ngày 11/02/2019 nhưng không có dự án điều chỉnh</t>
  </si>
  <si>
    <t>Tổng cộng</t>
  </si>
  <si>
    <t>Phải  thu hồi theo quy định của pháp luật</t>
  </si>
  <si>
    <t>Đã thu hồi</t>
  </si>
  <si>
    <t>14</t>
  </si>
  <si>
    <t>PHỤ LỤC 02. CÁC CHÍNH SÁCH, VĂN BẢN QUY PHẠM PHÁP LUẬT CẦN BAN HÀNH HOẶC SỬA ĐỔI, BỔ SUNG</t>
  </si>
  <si>
    <t>(Kèm theo Công văn số         /BTNMT-TCQLĐĐ ngày    tháng     năm 2019 của Bộ Tài nguyên và Môi trường)</t>
  </si>
  <si>
    <t>TT</t>
  </si>
  <si>
    <t>Số lượng dự án triển khai thực hiện</t>
  </si>
  <si>
    <t>Ghi chú</t>
  </si>
  <si>
    <t>Tổng số</t>
  </si>
  <si>
    <t>Dự án không phải đấu giá khi giao đất, cho thuê đất</t>
  </si>
  <si>
    <t>Theo Báo cáo số 385/BC-UBND ngày 02/01/2019 của UBND Tỉnh</t>
  </si>
  <si>
    <t>Theo Báo cáo số 19/BC-UBND ngày 22/01/2019 của UBND Tỉnh</t>
  </si>
  <si>
    <t>Theo Báo cáo số 108/BC-ĐĐQH ngày 27/02/2019 của UBND Tỉnh</t>
  </si>
  <si>
    <t>Theo Báo cáo số 07/BC-UBND ngày 07/01/2019 của UBND Tỉnh</t>
  </si>
  <si>
    <t>Theo Báo cáo số 61/BC-UBND ngày 22/02/2019 của UBND Tỉnh</t>
  </si>
  <si>
    <t>Có BC số 2408/BC-STNMT ngày 26/11/2018 nhưng không có số liệu</t>
  </si>
  <si>
    <t>Có Báo cáo số 20/BC-UBND ngày 09/01/2019, nhưng không có số liệu</t>
  </si>
  <si>
    <t>Trung tâm nhà phố, thương mại shop house</t>
  </si>
  <si>
    <t>Theo Báo cáo số 531/BC-UBND ngày 28/12/2019 của UBND Tỉnh</t>
  </si>
  <si>
    <t>Theo Báo cáo số 270/BC-UBND ngày 24/12/2018 của UBND Tỉnh</t>
  </si>
  <si>
    <t>Theo Báo cáo số 04/BC-UBND ngày 10/01/2019 của UBND Tỉnh</t>
  </si>
  <si>
    <t>Theo Báo cáo số 30/BC-ĐGS ngày 26/02/2019 của UBND Tỉnh</t>
  </si>
  <si>
    <t>Theo Báo cáo số 08/BC-ĐGS ngày 28/01/2019 của UBND Tỉnh</t>
  </si>
  <si>
    <t>Theo Báo cáo số 265/BC-UBND ngày 28/12/2018 của UBND Tỉnh</t>
  </si>
  <si>
    <t>Theo Báo cáo số 03/BC-UBND ngày 04/01/2019 của UBND Thành phố Hà Nội</t>
  </si>
  <si>
    <t>Có BC số 10048/UBNDT-NN5 ngày 18/12/2018 nhưng không có số liệu</t>
  </si>
  <si>
    <t>Theo Báo cáo số 08/BC-UBND ngày 17/01/2019 của UBND Tỉnh</t>
  </si>
  <si>
    <t>Theo Báo cáo số 02/BC-UBND ngày 10/01/2019 của UBND Tỉnh</t>
  </si>
  <si>
    <t>Theo Báo cáo số 07/BC-UBND ngày 11/01/2019 của UBND Tỉnh</t>
  </si>
  <si>
    <t>Theo Báo cáo số 28/BC-UBND ngày 31/01/2019 của UBND Tỉnh</t>
  </si>
  <si>
    <t>Theo Báo cáo số 281/BC-UBND ngày 21/12/2018 của UBND Tỉnh</t>
  </si>
  <si>
    <t>Chưa có Báo cáo</t>
  </si>
  <si>
    <t>Theo Báo cáo số 02/BC-ĐĐBQH ngày 28 tháng 01 năm 2019 của Đoàn Đại biểu QH Tỉnh</t>
  </si>
  <si>
    <t>Theo Báo cáo số 03/BC-STNMT ngày 05/01/2019 của Sở TN$MT</t>
  </si>
  <si>
    <t>Có BC số 05/BC-UBND ngày 10/01/2018 nhưng không có số liệu</t>
  </si>
  <si>
    <t>Theo Báo cáo số 07/BC-UBND ngày 10/01/2019 của UBND Tỉnh</t>
  </si>
  <si>
    <t>Có BC số 86/BC-ĐĐQH ngày 26/02/2019, nhưng không có số liệu</t>
  </si>
  <si>
    <t>Có BC số 245/BC-UBND ngày 02/11/2018 nhưng không có số liệu</t>
  </si>
  <si>
    <t>Theo Báo cáo số 261/BC-UBND ngày 28/12/2018 của UBND Tỉnh</t>
  </si>
  <si>
    <t>Theo Báo cáo số 366/BC-UBND ngày 28/12/2018 của UBND Tỉnh</t>
  </si>
  <si>
    <t>Theo Báo cáo số 04/BC-UBND ngày 08/01/2019 của UBND Thành phố</t>
  </si>
  <si>
    <t>Theo Báo cáo số 16/BC-UBND ngày 31/01/2019 của UBND Tỉnh</t>
  </si>
  <si>
    <t>Có BC số 15/BC-UBND ngày 23/01/2019, nhưng trên địa bàn không có dự án đấu giá quyền sử dụng đất</t>
  </si>
  <si>
    <t>Theo Báo cáo số 5433/BC-UBND ngày 14/12/2018 của UBND Tỉnh</t>
  </si>
  <si>
    <t>Theo Báo cáo số 06/BC-UBND ngày 03/01/2019 của UBND Tỉnh</t>
  </si>
  <si>
    <t>Theo Báo cáo số 2819/UBND-NL ngày 17/12/2018 của UBND Tỉnh</t>
  </si>
  <si>
    <t>Theo Báo cáo số 15/BC-UBND ngày 11/01/2018 của UBND Tỉnh</t>
  </si>
  <si>
    <t>Có BC số 46/BC-UBND ngày 19/02/2019, nhưng không có số liệu</t>
  </si>
  <si>
    <t>Theo Báo cáo số 15/BC-UBND ngày 11/01/2019 của UBND Tỉnh</t>
  </si>
  <si>
    <t>Theo Báo cáo số 269/BC-UBND ngày 28/12/2018 của UBND Tỉnh</t>
  </si>
  <si>
    <t>Có BC số 413/BC-UBND ngày 27/12/2018 nhưng không có số liệu</t>
  </si>
  <si>
    <t>Theo Báo cáo số 324/BC-UBND ngày 28/12/2018 của UBND Tỉnh</t>
  </si>
  <si>
    <t>Theo Báo cáo số 749/BC-UBND ngày 18/01/2019 của UBND Tỉnh</t>
  </si>
  <si>
    <t>Theo Báo cáo số 12/BC-UBND ngày 25/01/2019 của UBND Tỉnh</t>
  </si>
  <si>
    <t>Theo Báo cáo số 316/BC-UBND ngày 28/12/2018 của UBND Tỉnh</t>
  </si>
  <si>
    <t>Có Báo cáo số 05/BC-UBND ngày 11/01/2019 nhưng không có số liệu</t>
  </si>
  <si>
    <t>Có Báo cáo số 495/BC-UBND ngày 28/12/2018, trên địa bàn tỉnh không có dự án đấu giá quyền sử dụng đất</t>
  </si>
  <si>
    <t>Chi tiết tên dự án theo Báo cáo số 17/BC-UBND ngày 31/01/2020</t>
  </si>
  <si>
    <t>Theo Báo cáo số 38/BC-ĐĐBQH ngày 22/02/2019 của UBND Tỉnh</t>
  </si>
  <si>
    <t>Theo Báo cáo số 20/BC-UBND ngày 21/01/2019 của UBND Tỉnh</t>
  </si>
  <si>
    <t>Theo Báo cáo số 817/BC-UBND ngày 24/12/2018 của UBND Tỉnh</t>
  </si>
  <si>
    <t>Theo Báo cáo số 06/BC-UBND ngày 15/01/2019 của UBND Tỉnh</t>
  </si>
  <si>
    <t>Theo Báo cáo số 36/BC-UBND ngày 07/01/2019 của UBND Tỉnh</t>
  </si>
  <si>
    <t>Theo Báo cáo số 03/BC-UBND ngày 03/01/2019 của UBND Tỉnh</t>
  </si>
  <si>
    <t>Theo Báo cáo số 07/BC-ĐĐBQH ngày 29/01/2019 của Đoàn đại biểu QH tỉnh</t>
  </si>
  <si>
    <t>Theo Báo cáo số 03/BC-ĐĐBQH ngày 14/02/2019 của UBND Tỉnh</t>
  </si>
  <si>
    <t>Ghi chú:</t>
  </si>
  <si>
    <t xml:space="preserve"> + 02 tỉnh trên địa bàn không có dự án đấu giá quyền sử dụng đất</t>
  </si>
  <si>
    <t>Đơn vị tính: triệu đồng</t>
  </si>
  <si>
    <t>Tổng số dự án</t>
  </si>
  <si>
    <t>Số phải nộp đến thời điểm quy định</t>
  </si>
  <si>
    <t>Số đã nộp</t>
  </si>
  <si>
    <t>Số chậm nộp</t>
  </si>
  <si>
    <t>Số còn phải thu</t>
  </si>
  <si>
    <t>Không có PL kèm theo</t>
  </si>
  <si>
    <t>Chưa có báo cáo</t>
  </si>
  <si>
    <t>Không có vi phạm</t>
  </si>
  <si>
    <t>Theo Báo cáo số 22/BC-UBND ngày 26/02/2019 của UBND Tỉnh</t>
  </si>
  <si>
    <t>có Báo cáo 14/BC-UBND 01/02/2019, nhưng không có phụ lục này</t>
  </si>
  <si>
    <t>Theo Báo cáo số 02/BC-UBND ngày 07/01/2019 của UBND Tỉnh</t>
  </si>
  <si>
    <t xml:space="preserve"> + 46 tỉnh có Báo cáo và danh mục các dự án thực hiện đấu giá quyền sử dụng đất</t>
  </si>
  <si>
    <t xml:space="preserve"> + 11 tỉnh có Báo cáo song không có danh mục các dự án thực hiện đấu giá quyền sử dụng đất</t>
  </si>
  <si>
    <t>Không có Phụ lục này trong Báo cáo số 14/BC-UBND tỉnh ngày 01/02/2019</t>
  </si>
  <si>
    <t>Không có Phụ lục này trong Báo cáo số 22/BC-UBND tỉnh ngày 26/02/2019</t>
  </si>
  <si>
    <t>* Được tổng hợp từ 56/63 tỉnh, thành phố trực thuộc Trung ương (trong đó có 07 tỉnh không có báo cáo là: Thái Bình, Hà Tĩnh, Quảng Nam, Gia Lai, Bình Phước, Tây Ninh, Đồng Tháp.</t>
  </si>
  <si>
    <t>Hòa Bình</t>
  </si>
  <si>
    <t>Hà Giang</t>
  </si>
  <si>
    <t>Cao Bằng</t>
  </si>
  <si>
    <t>Lào Cai</t>
  </si>
  <si>
    <t>13</t>
  </si>
  <si>
    <t>Phú Thọ</t>
  </si>
  <si>
    <t>Vùng đồng bằng sông Hồng</t>
  </si>
  <si>
    <t>Chi tiết tại BC số 10048/UBND-NN5 ngày 18/12/2018 của UBND Vĩnh Phúc</t>
  </si>
  <si>
    <t>không có Báo cáo</t>
  </si>
  <si>
    <t xml:space="preserve">10 </t>
  </si>
  <si>
    <t>Chi tiết tại Báo cáo số 2000/STNMT-CCQLĐĐ ngày 13/12/2018 của STNTM tỉnh Kon Tum</t>
  </si>
  <si>
    <t>Bình Phước</t>
  </si>
  <si>
    <t>không có báo cáo</t>
  </si>
  <si>
    <t xml:space="preserve">Vùng đồng bằng sông Cửu Long </t>
  </si>
  <si>
    <t>Trà Vinh</t>
  </si>
  <si>
    <t>Thông tin về chủ đầu tư, địa điểm và nội dung vi phạm</t>
  </si>
  <si>
    <t>Tinh, thành phố</t>
  </si>
  <si>
    <t>Thông tin về chủ đầu tư, địa điểm và mục đích sử dụng đất của dự án</t>
  </si>
  <si>
    <t>Thông tin về dự án, chủ đầu tư và địa điểm</t>
  </si>
  <si>
    <t>Số dự án phải  thu hồi theo quy định của pháp luật</t>
  </si>
  <si>
    <t>PHỤ LỤC 05. DANH MỤC CÁC DỰ ÁN CHƯA HOÀN THÀNH NGHĨA VỤ TÀI CHÍNH</t>
  </si>
  <si>
    <t>QH</t>
  </si>
  <si>
    <t>Thiếu</t>
  </si>
  <si>
    <t>Không có số liệu kèm theo</t>
  </si>
  <si>
    <t>763</t>
  </si>
  <si>
    <t xml:space="preserve">                  và 01 tỉnh không có các dự án vi phạm pháp luật trong sử dụng đất là Kon Tum</t>
  </si>
  <si>
    <t>Chi tiết theo Báo cáo số 385/BC-UBND ngày 02/01/2019 của UBND Tỉnh</t>
  </si>
  <si>
    <t>Chi tiết theo Báo cáo số 19/BC-UBND ngày 22/01/2019 của UBND Tỉnh</t>
  </si>
  <si>
    <t>Chi tiết theo Báo cáo số 108/BC-ĐĐQH ngày 27/02/2019 của UBND Tỉnh</t>
  </si>
  <si>
    <t>Chi tiết theo Báo cáo số 07/BC-UBND ngày 07/01/2019 của UBND Tỉnh</t>
  </si>
  <si>
    <t>Chi tiết theo Báo cáo số 61/BC-UBND ngày 22/02/2019 của UBND Tỉnh</t>
  </si>
  <si>
    <t>Chi tiết theo Báo cáo số 44/BC-ĐĐBQH ngày 04/3/2019 của UBND Tỉnh</t>
  </si>
  <si>
    <t>Chi tiết theo Báo cáo số2191/STNMT-ĐĐ ngày 04/3/2019 của STNMT</t>
  </si>
  <si>
    <t>Chi tiết theo Báo cáo số 531/BC-UBND ngày 28/12/2019 của UBND Tỉnh</t>
  </si>
  <si>
    <t>Chi tiết theo Báo cáo số 270/BC-UBND ngày 24/12/2018 của UBND Tỉnh</t>
  </si>
  <si>
    <t>Chi tiết theo Báo cáo số 04/BC-UBND ngày 10/01/2019 của UBND Tỉnh</t>
  </si>
  <si>
    <t>Chi tiết theo Báo cáo số 30/BC-ĐGS ngày 26/02/2019 của UBND Tỉnh</t>
  </si>
  <si>
    <t>Chi tiết theo Báo cáo số 08/BC-ĐGS ngày 28/01/2019 của UBND Tỉnh</t>
  </si>
  <si>
    <t>Chi tiết theo Báo cáo số 265/BC-UBND ngày 28/12/2018 của UBND Tỉnh</t>
  </si>
  <si>
    <t>Chi tiết theo Báo cáo số 03/BC-UBND ngày 04/01/2019 của UBND Thành phố Hà Nội</t>
  </si>
  <si>
    <t>Chi tiết theo Báo cáo số 10048/BC-UBND ngày 18/12/2018 của UBND Tỉnh</t>
  </si>
  <si>
    <t>Chi tiết theo Báo cáo số 08/BC-UBND ngày 17/01/2019 của UBND Tỉnh</t>
  </si>
  <si>
    <t>Chi tiết theo Báo cáo số 02/BC-UBND ngày 10/01/2019 của UBND Tỉnh</t>
  </si>
  <si>
    <t>Chi tiết theo Báo cáo số 07/BC-UBND ngày 11/01/2019 của UBND Tỉnh</t>
  </si>
  <si>
    <t>Chi tiết theo Báo cáo số 28/BC-UBND ngày 31/01/2019 của UBND Tỉnh</t>
  </si>
  <si>
    <t>Chi tiết theo Báo cáo số 281/BC-UBND ngày 21/12/2018 của UBND Tỉnh</t>
  </si>
  <si>
    <t>Chi tiết theo Báo cáo số 02/BC-ĐĐBQH ngày 28 tháng 01 năm 2019 của Đoàn Đại biểu QH Tỉnh</t>
  </si>
  <si>
    <t>Chi tiết theo Báo cáo số 03/BC-STNMT ngày 05/01/2019 của Sở TN$MT</t>
  </si>
  <si>
    <t>Chi tiết theo Báo cáo số 05/BC-UBND ngày 10/01/2018 của UBND Tỉnh</t>
  </si>
  <si>
    <t>Chi tiết theo Báo cáo số 07/BC-UBND ngày 10/01/2019 của UBND Tỉnh</t>
  </si>
  <si>
    <t>Chi tiết theo Báo cáo số 23/BC-UBND ngày 17/01/2019 của UBND Tỉnh</t>
  </si>
  <si>
    <t>Chi tiết theo Báo cáo số 29/BC-UBND ngày 08/3/2019 của UBND Tỉnh</t>
  </si>
  <si>
    <t>Chi tiết theo Báo cáo số 245/BC-UBND ngày 02/11/2018 của UBND Tỉnh</t>
  </si>
  <si>
    <t>Chi tiết theo Báo cáo số 261/BC-UBND ngày 28/12/2018 của UBND Tỉnh</t>
  </si>
  <si>
    <t>Chi tiết theo Báo cáo số 366/BC-UBND ngày 28/12/2018 của UBND Tỉnh</t>
  </si>
  <si>
    <t>Chi tiết theo Báo cáo số 04/BC-UBND ngày 08/01/2019 của UBND Thành phố</t>
  </si>
  <si>
    <t>Chi tiết theo Báo cáo số/BC-ĐĐBQH ngày 27 tháng 02 năm 2019 của Đoàn Đại biểu QH Tỉnh</t>
  </si>
  <si>
    <t>Chi tiết theo Báo cáo số 16/BC-UBND ngày 31/01/2019 của UBND Tỉnh</t>
  </si>
  <si>
    <t>Chi tiết theo Báo cáo số 22/BC-UBND ngày 26/02/2019 của UBND Tỉnh</t>
  </si>
  <si>
    <t>Chi tiết theo Báo cáo số 06/BC-UBND ngày 07/01/2019 của UBND Tỉnh</t>
  </si>
  <si>
    <t>Chi tiết theo Báo cáo số 5433/BC-UBND ngày 14/12/2018 của UBND Tỉnh</t>
  </si>
  <si>
    <t>Chi tiết theo Báo cáo số 06/BC-UBND ngày 03/01/2019 của UBND Tỉnh</t>
  </si>
  <si>
    <t>Chi tiết theo Báo cáo số 2819/UBND-NL ngày 17/12/2018 của UBND Tỉnh</t>
  </si>
  <si>
    <t>Chi tiết theo Báo cáo số 15/BC-UBND ngày 11/01/2018 của UBND Tỉnh</t>
  </si>
  <si>
    <t>Chi tiết theo Báo cáo số 15/BC-UBND ngày 11/01/2019 của UBND Tỉnh</t>
  </si>
  <si>
    <t>Chi tiết theo Báo cáo số 269/BC-UBND ngày 28/12/2018 của UBND Tỉnh</t>
  </si>
  <si>
    <t>Chi tiết theo Báo cáo số 02/BC-UBND ngày 07/01/2019 của UBND Tỉnh</t>
  </si>
  <si>
    <t>Chi tiết theo Báo cáo số 413/BC-UBND ngày 27/12/2018 của UBND Tỉnh</t>
  </si>
  <si>
    <t>Chi tiết theo Báo cáo số 324/BC-UBND ngày 28/12/2018 của UBND Tỉnh</t>
  </si>
  <si>
    <t>Chi tiết theo Báo cáo số 749/BC-UBND ngày 18/01/2019 của UBND Tỉnh</t>
  </si>
  <si>
    <t>Chi tiết theo Báo cáo số 12/BC-UBND ngày 25/01/2019 của UBND Tỉnh</t>
  </si>
  <si>
    <t>Chi tiết theo Báo cáo số 316/BC-UBND ngày 28/12/2018 của UBND Tỉnh</t>
  </si>
  <si>
    <t>Chi tiết theo Báo cáo số 05/BC-ĐĐBQH ngày 11/01/2019 của UBND Tỉnh</t>
  </si>
  <si>
    <t>Chi tiết theo Báo cáo số 30/BC-ĐĐBQH ngày 03 tháng 02 năm 2019 của Đoàn Đại biểu QH Tỉnh</t>
  </si>
  <si>
    <t>Chi tiết theo Báo cáo số 17/BC-UBND ngày 31/01/2020</t>
  </si>
  <si>
    <t>Chi tiết theo Báo cáo số 38/BC-ĐĐBQH ngày 22/02/2019 của UBND Tỉnh</t>
  </si>
  <si>
    <t>Chi tiết theo Báo cáo số 20/BC-UBND ngày 21/01/2019 của UBND Tỉnh</t>
  </si>
  <si>
    <t>Chi tiết theo Báo cáo số 817/BC-UBND ngày 24/12/2018 của UBND Tỉnh</t>
  </si>
  <si>
    <t>Chi tiết theo Báo cáo số 06/BC-UBND ngày 15/01/2019 của UBND Tỉnh</t>
  </si>
  <si>
    <t>Chi tiết theo Báo cáo số 36/BC-UBND ngày 07/01/2019 của UBND Tỉnh</t>
  </si>
  <si>
    <t>Chi tiết theo Báo cáo số 03/BC-UBND ngày 03/01/2019 của UBND Tỉnh</t>
  </si>
  <si>
    <t>Chi tiết theo Báo cáo số 07/BC-ĐĐBQH ngày 29/01/2019 của Đoàn đại biểu QH tỉnh</t>
  </si>
  <si>
    <t>Chi tiết theo Báo cáo số 03/BC-ĐĐBQH ngày 14/02/2019 của UBND Tỉnh</t>
  </si>
  <si>
    <t>Tên tỉnh, thành phố</t>
  </si>
  <si>
    <t>Cả nước</t>
  </si>
  <si>
    <t>Dự án phải đấu giá khi giao đất, cho thuê đất</t>
  </si>
  <si>
    <t>Dự án do Thủ tướng Chính phủ quyết định</t>
  </si>
  <si>
    <t>Không có phụ lục kèm theo</t>
  </si>
  <si>
    <t>Chi tiết theo Báo cáo số 14/BC-UBND ngày 01/02/2019 của UBND Tỉnh</t>
  </si>
  <si>
    <t>Chi tiết theo Báo cáo số 374/BC-UBND ngày 21/12/2018 của UBND Tỉnh</t>
  </si>
  <si>
    <t>Tên Dự án</t>
  </si>
  <si>
    <t>Nội dung điều chỉnh</t>
  </si>
  <si>
    <t>Căn cứ pháp lý cho việc điều chỉnh</t>
  </si>
  <si>
    <t>Cơ quan phê duyệt điều chỉnh quy hoạch</t>
  </si>
  <si>
    <t>Chi tiết nội dung này thể hiện trong Báo cáo</t>
  </si>
  <si>
    <t>Chi tiết tên các Dự án thể hiện trong Báo cáo số 61/BC-UBND 22/02/2019</t>
  </si>
  <si>
    <t>Chi tiết tên các Dự án thể hiện trong Báo cáo số 464/BC-UBND 20/02/2019</t>
  </si>
  <si>
    <t>Chi tiết tên các Dự án thể hiện trong Báo cáo số 06/BC-UBND 18/01/2019</t>
  </si>
  <si>
    <t>Chi tiết tên các Dự án thể hiện trong Báo cáo số 04/BC-UBND 10/01/2018</t>
  </si>
  <si>
    <t>Chi tiết tên các Dự án  thể hiện trong Báo cáo số 10/BC-UBND 05/01/2019</t>
  </si>
  <si>
    <t>Chi tiết tên các Dự án  thể hiện trong Báo cáo số 28/BC-UBND 25/01/2019</t>
  </si>
  <si>
    <t>Chi tiết tên các Dự án  thể hiện trong Báo cáo số 265/BC-UBND 28/12/2018</t>
  </si>
  <si>
    <t>Chi tiết tên các Dự án  thể hiện trong Báo cáo số 03/BC-UBND 04/01/2019</t>
  </si>
  <si>
    <t>Chi tiết tên các Dự án  thể hiện trong Báo cáo số 11/BC-STNMT 10/01/2019</t>
  </si>
  <si>
    <t>Chi tiết tên các Dự án thể hiện trong Báo cáo số 08/BC-UBND 17/01/2019</t>
  </si>
  <si>
    <t>Chi tiết tên các Dự án thể hiện trong Báo cáo số 07/BC-UBND 11/01/2019</t>
  </si>
  <si>
    <t>Chi tiết tên các Dự án thể hiện trong Báo cáo số 28/BC-UBND 31/01/2019</t>
  </si>
  <si>
    <t>Chi tiết tên các Dự án thể hiện trong Báo cáo số 281/BC-UBND 21/01/2018</t>
  </si>
  <si>
    <t>Chi tiết tên các Dự án thể hiện trong Báo cáo số 323/BC-UBND 28/12/2018</t>
  </si>
  <si>
    <t>Chi tiết tên các Dự án thể hiện trong Báo cáo số 07/BC-UBND 10/01/2019</t>
  </si>
  <si>
    <t>Chi tiết tên các Dự án thể hiện trong Báo cáo số 23/BC-UBND 17/01/2019</t>
  </si>
  <si>
    <t>Chi tiết tên các Dự án thể hiện trong Báo cáo số 16/BC-UBND 29/01/2019</t>
  </si>
  <si>
    <t>Chi tiết tên các Dự án thể hiện trong Báo cáo số 30/BC-UBND 22/02/2019</t>
  </si>
  <si>
    <t>Chi tiết tên các Dự án thể hiện trong Báo cáo số 16/BC-UBND 31/01/2019</t>
  </si>
  <si>
    <t>Chi tiết tên các Dự án thể hiện trong Báo cáo số 06/BC-UBND 03/01/2019</t>
  </si>
  <si>
    <t>Chi tiết tên các Dự án thể hiện trong Báo cáo số 02/BC-UBND 07/01/2019</t>
  </si>
  <si>
    <t>Chi tiết tên các Dự án thể hiện trong Báo cáo số 269/BC-UBND 28/12/2018</t>
  </si>
  <si>
    <t>Chi tiết tên các Dự án thể hiện trong Báo cáo số 20/BC-UBND 24/01/2019</t>
  </si>
  <si>
    <t>Chi tiết tên các Dự án thể hiện trong Báo cáo số 749/BC-UBND 18/01/2019</t>
  </si>
  <si>
    <t>Chi tiết tên các Dự án thể hiện trong Báo cáo số 495/BC-UBND 28/12/2018</t>
  </si>
  <si>
    <t>Chi tiết tên các Dự án thể hiện trong Báo cáo số 15/BC-UBND 11/01/2019</t>
  </si>
  <si>
    <t>Chi tiết tên các Dự án thể hiện trong Báo cáo số 03/BC-UBND 03/01/2019</t>
  </si>
  <si>
    <r>
      <t>Ghi chú:</t>
    </r>
    <r>
      <rPr>
        <sz val="12"/>
        <color indexed="8"/>
        <rFont val="Times New Roman"/>
        <family val="1"/>
      </rPr>
      <t xml:space="preserve"> Trong 59 tỉnh, thành phố gửi báo cáo thì có 31 tỉnh, thành có Phụ lục 05 kèm theo </t>
    </r>
  </si>
  <si>
    <t>Có BC số 1000/BC-STNMT ngày 25/10/2018, nhưng không có số liệu</t>
  </si>
  <si>
    <t>Tổng số
 dự án</t>
  </si>
  <si>
    <t>Số dự án 
đã thu hồi</t>
  </si>
  <si>
    <t xml:space="preserve"> - Theo số liệu cập nhật đến ngày 22/03/2019 có 59 tỉnh gửi báo cáo liên quan đến đến tình hình thực hiện chính sách pháp luật về quy hoạch, quản lý, sử dụng đất đai tại đô thị từ khi Luật Đất đai năm 2003 có hiệu lực đến hết năm 2018, trong đó:</t>
  </si>
  <si>
    <t xml:space="preserve">Số dự án và lần điều chỉnh/Thời điểm điều chỉnh </t>
  </si>
  <si>
    <t>Chi tiết tại Báo cáo số 385/BC-UBND 21/12/2018 của UBND tỉnh Điện Biên</t>
  </si>
  <si>
    <t>Chi tiết tại Báo cáo số 19/BC-UBND ngày 22/01/2019 của UBND tỉnh Lai Châu</t>
  </si>
  <si>
    <t>Chi tiết tại Báo cáo số 96/BC-UBND 20/02/2019 của UBND tỉnh Sơn La</t>
  </si>
  <si>
    <t>Chi tiết tại Báo cáo số 05/BC-ĐĐBQH ngày 30/01/2019 của Đoàn Đại biểu Quốc hội tỉnh Hòa Bình</t>
  </si>
  <si>
    <t>Chi tiết tại Báo cáo số 61/BC-UBND ngày 22/02/2019 của UBND tỉnh Hà Giang</t>
  </si>
  <si>
    <t>Chi tiết tại báo cáo Báo cáo số 464/BC-UBND 20/02/2019 của UBND tỉnh Cao Bằng</t>
  </si>
  <si>
    <t>Chi tiết tại Báo cáo số 03/BC-ĐĐBQH ngày 10/02/2019 của ĐĐBQH tỉnh Tuyên Quang</t>
  </si>
  <si>
    <t>Chi tiết tại Báo cáo số 531/BC-UBND 28/12/2018 của UBND tỉnh Lào Cai</t>
  </si>
  <si>
    <t>Chi tiết tại Báo cáo số 270/BC-UBND ngày 24/12/2018 của UBND tỉnh Yên Bái</t>
  </si>
  <si>
    <t>Chi tiết tại Báo cáo số 3206/STNMT-QLĐĐ ngày 30/10/2018 của UBND tỉnh Thái Nguyên</t>
  </si>
  <si>
    <t>Chi tiết tại Báo cáo số 10/BC-UBND ngày 05/01/2019 của UBND tỉnh Lạng Sơn</t>
  </si>
  <si>
    <t>Chi tiết tại Báo cáo số 120/BC-UBND ngày 27/12/2018 của UBND tỉnh Bắc Giang</t>
  </si>
  <si>
    <t>Chi tiết tại Báo cáo số 265/BC-UBND 28/12/2018 của UBND tỉnh Phú Thọ</t>
  </si>
  <si>
    <t>Chi tiết tại BC số 03/BC-UBND ngày 04/01/2017 của UBNDTP Hà Nội</t>
  </si>
  <si>
    <t>Chi tiết tại Báo cáo số 02/BC-UBND tỉnh ngày 10/01/2019 của UBND tỉnh Bắc Ninh</t>
  </si>
  <si>
    <t>Chi tiết tại BC số 08/BC-UBND ngày 17/01/2017 của UBND Quảng Ninh</t>
  </si>
  <si>
    <t>Chi tiết tại Báo cáo số 07/BC-UBND ngày 11/01/2019 của UBND tỉnh Hải Dương</t>
  </si>
  <si>
    <t>Chi tiết tại Báo cáo số 22/BC-UBND ngày 16/01/2019 của UBND thành phố Hải Phòng</t>
  </si>
  <si>
    <t>Chi tiết tại Báo cáo số 281/BC-UBND 21/01/2018 của UBND tỉnh Hưng Yên</t>
  </si>
  <si>
    <t>Chi tiết tại BC số 308/BC-UBND ngày 13/12/2018 của UBND Nam Định</t>
  </si>
  <si>
    <t>Chi tiết tại Báo cáo số 03/BC-STNMT ngày 05/01/2019 của Sở TN$MT tỉnh Thái Bình</t>
  </si>
  <si>
    <t xml:space="preserve">Chi tiết tại Báo cáo số 05/BC-UBND tỉnh ngày 10/01/2019 của UBND tỉnh Ninh Bình </t>
  </si>
  <si>
    <t>Chi tiết tại BC số 07/BC-UBND ngày 10/01/2019 của UBND tỉnh Thanh Hóa</t>
  </si>
  <si>
    <t>Chi tiết tại Báo cáo số 23/BC-UBND 17/01/2019 ủa UBND tỉnh Nghệ An</t>
  </si>
  <si>
    <t>Chi tiết tại Báo cáo số 29/BC-UBND ngày 08/3/2019 của UBND Tỉnh Hà Tĩnh</t>
  </si>
  <si>
    <t>Chi tiết tại Báo cáo số 16/BC-UBND 29/01/2019 của UBND tỉnh Quảng Bình</t>
  </si>
  <si>
    <t>Chi tiết tại Báo cáo số 12/BC-UBND tỉnh ngày 19/02/2019 của UBND tỉnh Quảng Trị</t>
  </si>
  <si>
    <t>Chi tiết tại Báo cáo số 30/BC-UBND 22/02/2019 của UBND tỉnh Thừa Thiên Huế</t>
  </si>
  <si>
    <t>Chi tiết tại Báo cáo số 30/BC-UBND 22/02/2019 của UBNDTP Đà Nẵng</t>
  </si>
  <si>
    <t>Chi tiết tại Báo cáo số/BC-ĐĐBQH ngày 27 tháng 02 năm 2019 của Đoàn Đại biểu QH tỉnh Quảng Nam</t>
  </si>
  <si>
    <t>Chi tiết tại BC số 303/UBND-XDNĐ ngày 24/12/2018 của UBND tỉnh Quảng Ngãi</t>
  </si>
  <si>
    <t>Chi tiết tại BC số 14/BC-UBND ngày 01/02/2019 của UBND tỉnh Bình Định</t>
  </si>
  <si>
    <t>Theo Báo cáo số 22/BC-UBND ngày 26/02/2019 của UBND tỉnh Phú Yên</t>
  </si>
  <si>
    <t>Chi tiết tại BC số 11098/UBND-XDNĐ ngày 31/10/2018 của UBND tỉnh Khánh Hòa</t>
  </si>
  <si>
    <t>Chi tiết tại Báo cáo số 5433/BC-UBND ngày 14/12/2018 của UBND tỉnh Ninh Thuận</t>
  </si>
  <si>
    <t>Chi tiết tại Báo cáo số 06/BC-UBND ngày 03/01/2019 của UBND tỉnh Bình Thuận</t>
  </si>
  <si>
    <t>Chi tiết tại BC số 2819/UBND-NL ngày 17/12/2018 của UBND tỉnh Gia Lai</t>
  </si>
  <si>
    <t>Chi tiết tại BC số 374/BC-UBND ngày 21/12/2018 của UBND tỉnh Đắc Lắc</t>
  </si>
  <si>
    <t>Chi tiết tại Báo cáo số 04/BC-ĐĐBQH ngày 30/01/2019 của ĐĐBQH tỉnh Đắc Nông</t>
  </si>
  <si>
    <t>Chi tiết tại Báo cáo số 269/BC-UBND ngày 28/12/2018 của UBND tỉnh Lâm Đồng</t>
  </si>
  <si>
    <t>Chi tiết tại BC số 02/BC-UBND ngày 07/01/2019 của UBNDTP HCM</t>
  </si>
  <si>
    <t>Chi tiết tại Báo cáo số 413/BC-UBND ngày 27/12/2018 của UBND tỉnh Tây Ninh</t>
  </si>
  <si>
    <t>Chi tiết tại Báo cáo số 20/BC-UBND ngày 24/01/2018 của UBND Bình Dương</t>
  </si>
  <si>
    <t>Chi tiết tại BC số 749/BC-UBND ngày 18/01/2019 của UBND tỉnh Đồng Nai</t>
  </si>
  <si>
    <t>Chi tiết tại BC số 12/BC-UBND ngày 25/01/2019 của UBND tỉnh BRVT</t>
  </si>
  <si>
    <t>Chi tiết tại Báo cáo số 316/BC-UBND ngày 28/12/2018 của UBND tỉnh Long An</t>
  </si>
  <si>
    <t>Báo cáo số 05/BC-ĐĐBQH ngày 11/01/2019 của Đoàn Đại biểu Quốc hội tỉnh Tiền Giang</t>
  </si>
  <si>
    <t>Chi tiết tại Báo cáo số 495/BC-UBND ngày 28/12/2018 của UBND Bến Tre</t>
  </si>
  <si>
    <t xml:space="preserve">Chi tiết theo Báo cáo số 17/BC-UBND ngày 31/01/2019 của UBND tỉnh Trà Vinh </t>
  </si>
  <si>
    <t>Chi tiết tại Báo cáo số 16/BC-UBND ngày 28/01/2019 của UBND tỉnh Vĩnh Long</t>
  </si>
  <si>
    <t>Chi tiết tại Báo cáo số 382/BC-STNTM ngày 24/12/2018 của STNMT tỉnh Đồng Tháp</t>
  </si>
  <si>
    <t>Chi tiết tại BC số 1625/UBND-KTN ngày 21/12/2018 của UBND tỉnh An Giang</t>
  </si>
  <si>
    <t>Chi tiết tại BC số 06/BC-ĐĐBQH ngày 11/02/2019 của Kiên Giang</t>
  </si>
  <si>
    <t>Chi tiết tại Báo cáo số 06/BC-UBND ngày 15/01/2019 của UBNDTP Cần Thơ</t>
  </si>
  <si>
    <t>Chi tiết tại Báo cáo số 36/BC-UBND ngày 07/01/2019 của UBND tỉnh Hậu Giang</t>
  </si>
  <si>
    <t>Chi tiết tại BC số 03/BC-UBND ngày 03/1/2019 của UBND tỉnh Sóc Trăng</t>
  </si>
  <si>
    <t>Chi tiết tại BC số 410/UBND-KT ngày 26/12/2018 của UBND tỉnh Bạc Liêu</t>
  </si>
  <si>
    <t>Chi tiết tại BC số 338/BC-UBND ngày 26/12/2018 của UBND TP Cần Thơ</t>
  </si>
  <si>
    <t>tại đó số dự án vi phạm</t>
  </si>
  <si>
    <t>tại đó</t>
  </si>
  <si>
    <t>không có số liệu</t>
  </si>
  <si>
    <t>không có số liệu đã thu hồi</t>
  </si>
  <si>
    <t>không có số liệu phải thu hồi</t>
  </si>
  <si>
    <t>không có số liệu phải thu hồi, thu hồi</t>
  </si>
  <si>
    <t>Nội dung chính sách và kiến nghị ban hành/sửa đổi, bổ sung</t>
  </si>
  <si>
    <t>Điện Biên</t>
  </si>
  <si>
    <t>Bắc Kạn</t>
  </si>
  <si>
    <t>Chi tiết tại Báo cáo số 20/BC-UBND ngày 09/01/2019 của UBND tỉnh Bắc Kạn</t>
  </si>
  <si>
    <t>Vùng Bắc Trung Bộ và Duyên Hải Nam Trung Bộ</t>
  </si>
  <si>
    <t>Chi tiết tại Báo cáo số 04/BC-ĐĐBQH ngày 30/01/2019 của ĐĐBQH tỉnh Đắk Nông</t>
  </si>
  <si>
    <t>Chi tiết tại BC số 374/BC-UBND ngày 21/12/2018 của UBND tỉnh Đắc Lắk</t>
  </si>
  <si>
    <t>Thành phố Hồ Chí Minh</t>
  </si>
  <si>
    <t>Thành phố Cần Thơ</t>
  </si>
  <si>
    <t>Chi tiết tại BC số 338/BC-UBND ngày 26/12/2018 của UBND tỉnh Cà Mau</t>
  </si>
  <si>
    <t>PHỤ LỤC 03. DANH MỤC CÁC DỰ ÁN VI PHẠM PHÁP LUẬT TRONG SỬ DỤNG ĐẤT</t>
  </si>
  <si>
    <t>PHỤ LỤC 4. DANH MỤC CÁC DỰ ÁN THỰC HIỆN ĐẤU GIÁ QUYỀN SỬ DỤNG ĐẤT</t>
  </si>
  <si>
    <t>Hồ Chí Minh</t>
  </si>
  <si>
    <t>(Kèm theo Báo cáo số 143/BC-CP ngày 18 tháng 4 năm 2019 của Chính phủ)</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</si>
</sst>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_-* #,##0\ _₫_-;\-* #,##0\ _₫_-;_-* &quot;-&quot;??\ _₫_-;_-@"/>
    <numFmt numFmtId="166" formatCode="_(* #,##0_);_(* \(#,##0\);_(* &quot;-&quot;??_);_(@_)"/>
    <numFmt numFmtId="167" formatCode="_(* #,##0_);_(* \(#,##0\);_(* &quot;-&quot;?_);_(@_)"/>
    <numFmt numFmtId="168" formatCode="_(* #,##0.0_);_(* \(#,##0.0\);_(* &quot;-&quot;?_);_(@_)"/>
    <numFmt numFmtId="169" formatCode="#.##0"/>
  </numFmts>
  <fonts count="47" x14ac:knownFonts="1">
    <font>
      <sz val="11"/>
      <color rgb="FF000000"/>
      <name val="Arial"/>
    </font>
    <font>
      <b/>
      <sz val="12"/>
      <name val="Times New Roman"/>
      <family val="1"/>
    </font>
    <font>
      <sz val="12"/>
      <name val="Times New Roman"/>
      <family val="1"/>
    </font>
    <font>
      <b/>
      <sz val="12"/>
      <color rgb="FF000000"/>
      <name val="Times New Roman"/>
      <family val="1"/>
    </font>
    <font>
      <sz val="12"/>
      <color rgb="FFFF0000"/>
      <name val="Times New Roman"/>
      <family val="1"/>
    </font>
    <font>
      <i/>
      <sz val="12"/>
      <color rgb="FF000000"/>
      <name val="Times New Roman"/>
      <family val="1"/>
    </font>
    <font>
      <b/>
      <sz val="13"/>
      <color rgb="FF000000"/>
      <name val="Times New Roman"/>
      <family val="1"/>
    </font>
    <font>
      <sz val="14"/>
      <color rgb="FF000000"/>
      <name val="Times New Roman"/>
      <family val="1"/>
    </font>
    <font>
      <sz val="11"/>
      <color theme="1"/>
      <name val="Arial"/>
      <family val="2"/>
    </font>
    <font>
      <b/>
      <sz val="12"/>
      <name val="Times New Roman"/>
      <family val="1"/>
      <charset val="163"/>
    </font>
    <font>
      <sz val="12"/>
      <name val="Times New Roman"/>
      <family val="1"/>
      <charset val="163"/>
    </font>
    <font>
      <i/>
      <sz val="12"/>
      <name val="Times New Roman"/>
      <family val="1"/>
      <charset val="163"/>
    </font>
    <font>
      <sz val="10"/>
      <name val="Arial"/>
      <family val="2"/>
      <charset val="163"/>
    </font>
    <font>
      <sz val="10"/>
      <name val="Arial"/>
      <family val="2"/>
    </font>
    <font>
      <sz val="12"/>
      <color indexed="8"/>
      <name val="Arial"/>
      <family val="2"/>
    </font>
    <font>
      <sz val="11"/>
      <color indexed="8"/>
      <name val="Calibri"/>
      <family val="2"/>
    </font>
    <font>
      <sz val="11"/>
      <color rgb="FF000000"/>
      <name val="Arial"/>
    </font>
    <font>
      <sz val="11"/>
      <name val="Arial"/>
    </font>
    <font>
      <sz val="10"/>
      <name val="Arial"/>
      <charset val="163"/>
    </font>
    <font>
      <sz val="11"/>
      <color indexed="8"/>
      <name val="Calibri"/>
    </font>
    <font>
      <sz val="10"/>
      <name val="Arial"/>
    </font>
    <font>
      <sz val="12"/>
      <color theme="0"/>
      <name val="Times New Roman"/>
      <family val="1"/>
      <charset val="163"/>
    </font>
    <font>
      <b/>
      <sz val="12"/>
      <color rgb="FF000000"/>
      <name val="Times New Roman"/>
      <family val="1"/>
      <charset val="163"/>
    </font>
    <font>
      <sz val="12"/>
      <color theme="0"/>
      <name val="Arial"/>
      <family val="2"/>
      <charset val="163"/>
    </font>
    <font>
      <sz val="12"/>
      <color rgb="FF000000"/>
      <name val="Arial"/>
      <family val="2"/>
      <charset val="163"/>
    </font>
    <font>
      <sz val="12"/>
      <name val="Arial"/>
      <family val="2"/>
      <charset val="163"/>
    </font>
    <font>
      <i/>
      <sz val="12"/>
      <color rgb="FF000000"/>
      <name val="Times New Roman"/>
      <family val="1"/>
      <charset val="163"/>
    </font>
    <font>
      <sz val="12"/>
      <color rgb="FF000000"/>
      <name val="Times New Roman"/>
      <family val="1"/>
      <charset val="163"/>
    </font>
    <font>
      <sz val="12"/>
      <color indexed="8"/>
      <name val="Times New Roman"/>
      <family val="1"/>
      <charset val="163"/>
    </font>
    <font>
      <b/>
      <sz val="12"/>
      <color theme="0"/>
      <name val="Arial"/>
      <family val="2"/>
      <charset val="163"/>
    </font>
    <font>
      <b/>
      <sz val="12"/>
      <color theme="0"/>
      <name val="Times New Roman"/>
      <family val="1"/>
      <charset val="163"/>
    </font>
    <font>
      <b/>
      <sz val="12"/>
      <color rgb="FF000000"/>
      <name val="Arial"/>
      <family val="2"/>
      <charset val="163"/>
    </font>
    <font>
      <b/>
      <sz val="12"/>
      <name val="Arial"/>
      <family val="2"/>
      <charset val="163"/>
    </font>
    <font>
      <sz val="12"/>
      <color indexed="8"/>
      <name val="Times New Roman"/>
      <family val="1"/>
    </font>
    <font>
      <sz val="12"/>
      <color theme="1"/>
      <name val="Times New Roman"/>
      <family val="1"/>
    </font>
    <font>
      <b/>
      <sz val="12"/>
      <name val="Cambria"/>
      <family val="1"/>
      <charset val="163"/>
      <scheme val="major"/>
    </font>
    <font>
      <sz val="12"/>
      <color indexed="8"/>
      <name val="Cambria"/>
      <family val="1"/>
      <charset val="163"/>
      <scheme val="major"/>
    </font>
    <font>
      <i/>
      <sz val="12"/>
      <name val="Cambria"/>
      <family val="1"/>
      <charset val="163"/>
      <scheme val="major"/>
    </font>
    <font>
      <sz val="12"/>
      <name val="Cambria"/>
      <family val="1"/>
      <charset val="163"/>
      <scheme val="major"/>
    </font>
    <font>
      <sz val="12"/>
      <name val="Arial"/>
      <family val="2"/>
    </font>
    <font>
      <sz val="12"/>
      <color indexed="10"/>
      <name val="Times New Roman"/>
      <family val="1"/>
    </font>
    <font>
      <sz val="12"/>
      <color indexed="10"/>
      <name val="Arial"/>
      <family val="2"/>
    </font>
    <font>
      <i/>
      <sz val="12"/>
      <name val="Times New Roman"/>
      <family val="1"/>
    </font>
    <font>
      <b/>
      <sz val="12"/>
      <color indexed="10"/>
      <name val="Times New Roman"/>
      <family val="1"/>
    </font>
    <font>
      <sz val="12"/>
      <color indexed="8"/>
      <name val="Arial"/>
      <family val="2"/>
      <charset val="163"/>
    </font>
    <font>
      <b/>
      <sz val="12"/>
      <name val="Arial"/>
      <family val="2"/>
    </font>
    <font>
      <b/>
      <sz val="11"/>
      <name val="Times New Roman"/>
      <family val="1"/>
      <charset val="163"/>
    </font>
  </fonts>
  <fills count="6">
    <fill>
      <patternFill patternType="none"/>
    </fill>
    <fill>
      <patternFill patternType="gray125"/>
    </fill>
    <fill>
      <patternFill patternType="solid">
        <fgColor rgb="FFFFFFFF"/>
        <bgColor rgb="FFFFFFFF"/>
      </patternFill>
    </fill>
    <fill>
      <patternFill patternType="solid">
        <fgColor rgb="FFFFFFFF"/>
        <bgColor indexed="64"/>
      </patternFill>
    </fill>
    <fill>
      <patternFill patternType="solid">
        <fgColor theme="0"/>
        <bgColor indexed="64"/>
      </patternFill>
    </fill>
    <fill>
      <patternFill patternType="solid">
        <fgColor indexed="13"/>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top style="thin">
        <color indexed="8"/>
      </top>
      <bottom/>
      <diagonal/>
    </border>
  </borders>
  <cellStyleXfs count="22">
    <xf numFmtId="0" fontId="0" fillId="0" borderId="0"/>
    <xf numFmtId="0" fontId="8" fillId="0" borderId="5"/>
    <xf numFmtId="0" fontId="12" fillId="0" borderId="5"/>
    <xf numFmtId="0" fontId="13" fillId="0" borderId="5" applyFont="0" applyFill="0" applyBorder="0" applyAlignment="0" applyProtection="0"/>
    <xf numFmtId="43" fontId="14" fillId="0" borderId="5" applyFont="0" applyFill="0" applyBorder="0" applyAlignment="0" applyProtection="0"/>
    <xf numFmtId="0" fontId="13" fillId="0" borderId="5"/>
    <xf numFmtId="0" fontId="8" fillId="0" borderId="5"/>
    <xf numFmtId="0" fontId="8" fillId="0" borderId="5"/>
    <xf numFmtId="0" fontId="15" fillId="0" borderId="5" applyFont="0" applyFill="0" applyBorder="0" applyAlignment="0" applyProtection="0"/>
    <xf numFmtId="0" fontId="13" fillId="0" borderId="5"/>
    <xf numFmtId="166" fontId="13" fillId="0" borderId="5" applyFont="0" applyFill="0" applyBorder="0" applyAlignment="0" applyProtection="0"/>
    <xf numFmtId="43" fontId="13" fillId="0" borderId="5" applyFont="0" applyFill="0" applyBorder="0" applyAlignment="0" applyProtection="0"/>
    <xf numFmtId="43" fontId="15" fillId="0" borderId="5" applyFont="0" applyFill="0" applyBorder="0" applyAlignment="0" applyProtection="0"/>
    <xf numFmtId="164" fontId="15" fillId="0" borderId="5" applyFont="0" applyFill="0" applyBorder="0" applyAlignment="0" applyProtection="0"/>
    <xf numFmtId="164" fontId="15" fillId="0" borderId="5" applyFont="0" applyFill="0" applyBorder="0" applyAlignment="0" applyProtection="0"/>
    <xf numFmtId="0" fontId="16" fillId="0" borderId="5">
      <protection locked="0"/>
    </xf>
    <xf numFmtId="0" fontId="17" fillId="0" borderId="5">
      <alignment vertical="center"/>
    </xf>
    <xf numFmtId="0" fontId="18" fillId="0" borderId="5">
      <protection locked="0"/>
    </xf>
    <xf numFmtId="0" fontId="19" fillId="0" borderId="5">
      <protection locked="0"/>
    </xf>
    <xf numFmtId="0" fontId="20" fillId="0" borderId="5">
      <protection locked="0"/>
    </xf>
    <xf numFmtId="0" fontId="16" fillId="0" borderId="5"/>
    <xf numFmtId="0" fontId="16" fillId="0" borderId="5"/>
  </cellStyleXfs>
  <cellXfs count="209">
    <xf numFmtId="0" fontId="0" fillId="0" borderId="0" xfId="0" applyFont="1" applyAlignment="1"/>
    <xf numFmtId="49" fontId="1" fillId="2" borderId="2" xfId="0" applyNumberFormat="1" applyFont="1" applyFill="1" applyBorder="1" applyAlignment="1">
      <alignment horizontal="center" vertical="center"/>
    </xf>
    <xf numFmtId="49" fontId="1" fillId="2" borderId="1" xfId="0" applyNumberFormat="1" applyFont="1" applyFill="1" applyBorder="1" applyAlignment="1">
      <alignment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vertical="center"/>
    </xf>
    <xf numFmtId="0" fontId="0" fillId="0" borderId="0" xfId="0" applyFont="1" applyAlignment="1">
      <alignment vertical="center"/>
    </xf>
    <xf numFmtId="49" fontId="3"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1" fillId="2" borderId="3" xfId="0" applyNumberFormat="1" applyFont="1" applyFill="1" applyBorder="1" applyAlignment="1">
      <alignment horizontal="center" vertical="center"/>
    </xf>
    <xf numFmtId="49" fontId="1" fillId="2" borderId="1" xfId="0" applyNumberFormat="1" applyFont="1" applyFill="1" applyBorder="1" applyAlignment="1">
      <alignment horizontal="left" vertical="center"/>
    </xf>
    <xf numFmtId="49" fontId="4" fillId="2" borderId="1" xfId="0" applyNumberFormat="1" applyFont="1" applyFill="1" applyBorder="1" applyAlignment="1">
      <alignment vertical="center"/>
    </xf>
    <xf numFmtId="0" fontId="7" fillId="0" borderId="1" xfId="0" applyFont="1" applyBorder="1" applyAlignment="1">
      <alignment horizontal="center" vertical="center" wrapText="1"/>
    </xf>
    <xf numFmtId="0" fontId="0" fillId="0" borderId="1" xfId="0" applyFont="1" applyBorder="1" applyAlignment="1">
      <alignment vertical="center"/>
    </xf>
    <xf numFmtId="49" fontId="2" fillId="2" borderId="4" xfId="0" applyNumberFormat="1" applyFont="1" applyFill="1" applyBorder="1" applyAlignment="1">
      <alignment horizontal="center" vertical="center"/>
    </xf>
    <xf numFmtId="0" fontId="10" fillId="0" borderId="5" xfId="1" applyFont="1" applyFill="1" applyAlignment="1">
      <alignment horizontal="center" vertical="center"/>
    </xf>
    <xf numFmtId="0" fontId="10" fillId="0" borderId="5" xfId="1" applyFont="1" applyFill="1" applyAlignment="1">
      <alignment vertical="center"/>
    </xf>
    <xf numFmtId="49" fontId="9" fillId="0" borderId="11" xfId="2" applyNumberFormat="1" applyFont="1" applyFill="1" applyBorder="1" applyAlignment="1">
      <alignment horizontal="center" vertical="center"/>
    </xf>
    <xf numFmtId="49" fontId="9" fillId="0" borderId="11" xfId="2" applyNumberFormat="1" applyFont="1" applyFill="1" applyBorder="1" applyAlignment="1">
      <alignment horizontal="left" vertical="center"/>
    </xf>
    <xf numFmtId="3" fontId="9" fillId="0" borderId="11" xfId="1" applyNumberFormat="1" applyFont="1" applyFill="1" applyBorder="1" applyAlignment="1">
      <alignment horizontal="center" vertical="center" wrapText="1"/>
    </xf>
    <xf numFmtId="0" fontId="9" fillId="0" borderId="11" xfId="1" applyFont="1" applyFill="1" applyBorder="1" applyAlignment="1">
      <alignment horizontal="center" vertical="center"/>
    </xf>
    <xf numFmtId="0" fontId="9" fillId="0" borderId="11" xfId="1" applyFont="1" applyFill="1" applyBorder="1" applyAlignment="1">
      <alignment vertical="center"/>
    </xf>
    <xf numFmtId="0" fontId="9" fillId="0" borderId="5" xfId="1" applyFont="1" applyFill="1" applyAlignment="1">
      <alignment vertical="center"/>
    </xf>
    <xf numFmtId="49" fontId="9" fillId="0" borderId="11" xfId="2" applyNumberFormat="1" applyFont="1" applyFill="1" applyBorder="1" applyAlignment="1">
      <alignment vertical="center" wrapText="1"/>
    </xf>
    <xf numFmtId="49" fontId="10" fillId="0" borderId="11" xfId="2" applyNumberFormat="1" applyFont="1" applyFill="1" applyBorder="1" applyAlignment="1">
      <alignment horizontal="center" vertical="center"/>
    </xf>
    <xf numFmtId="49" fontId="10" fillId="0" borderId="11" xfId="2" applyNumberFormat="1" applyFont="1" applyFill="1" applyBorder="1" applyAlignment="1">
      <alignment vertical="center"/>
    </xf>
    <xf numFmtId="0" fontId="10" fillId="0" borderId="11" xfId="1" applyFont="1" applyFill="1" applyBorder="1" applyAlignment="1">
      <alignment vertical="center"/>
    </xf>
    <xf numFmtId="0" fontId="10" fillId="0" borderId="11" xfId="1" applyFont="1" applyFill="1" applyBorder="1" applyAlignment="1">
      <alignment horizontal="center" vertical="center"/>
    </xf>
    <xf numFmtId="0" fontId="10" fillId="0" borderId="11" xfId="1" applyFont="1" applyFill="1" applyBorder="1" applyAlignment="1">
      <alignment vertical="center" wrapText="1"/>
    </xf>
    <xf numFmtId="0" fontId="9" fillId="0" borderId="11"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1" fillId="0" borderId="5" xfId="1" applyFont="1" applyFill="1" applyAlignment="1">
      <alignment horizontal="left" vertical="center" wrapText="1"/>
    </xf>
    <xf numFmtId="0" fontId="9" fillId="0" borderId="11" xfId="15" applyFont="1" applyFill="1" applyBorder="1" applyAlignment="1" applyProtection="1">
      <alignment horizontal="centerContinuous" vertical="center" wrapText="1"/>
    </xf>
    <xf numFmtId="0" fontId="9" fillId="0" borderId="1" xfId="16" applyFont="1" applyFill="1" applyBorder="1" applyAlignment="1">
      <alignment horizontal="center" vertical="center" wrapText="1"/>
    </xf>
    <xf numFmtId="49" fontId="9" fillId="0" borderId="11" xfId="17" applyNumberFormat="1" applyFont="1" applyFill="1" applyBorder="1" applyAlignment="1" applyProtection="1">
      <alignment horizontal="center" vertical="center"/>
    </xf>
    <xf numFmtId="49" fontId="9" fillId="0" borderId="11" xfId="17" applyNumberFormat="1" applyFont="1" applyFill="1" applyBorder="1" applyAlignment="1" applyProtection="1">
      <alignment horizontal="left" vertical="center"/>
    </xf>
    <xf numFmtId="166" fontId="9" fillId="0" borderId="11" xfId="15" applyNumberFormat="1" applyFont="1" applyFill="1" applyBorder="1" applyAlignment="1" applyProtection="1">
      <alignment horizontal="center" vertical="center" wrapText="1"/>
    </xf>
    <xf numFmtId="167" fontId="9" fillId="0" borderId="11" xfId="15" applyNumberFormat="1" applyFont="1" applyFill="1" applyBorder="1" applyAlignment="1" applyProtection="1">
      <alignment horizontal="center" vertical="center" wrapText="1"/>
    </xf>
    <xf numFmtId="49" fontId="9" fillId="0" borderId="11" xfId="15" applyNumberFormat="1" applyFont="1" applyFill="1" applyBorder="1" applyAlignment="1" applyProtection="1">
      <alignment horizontal="center" vertical="center" wrapText="1"/>
    </xf>
    <xf numFmtId="49" fontId="9" fillId="0" borderId="11" xfId="17" applyNumberFormat="1" applyFont="1" applyFill="1" applyBorder="1" applyAlignment="1" applyProtection="1">
      <alignment horizontal="justify" vertical="center" wrapText="1"/>
    </xf>
    <xf numFmtId="0" fontId="9" fillId="0" borderId="11" xfId="15" applyFont="1" applyFill="1" applyBorder="1" applyAlignment="1" applyProtection="1">
      <alignment horizontal="center" vertical="center" wrapText="1"/>
    </xf>
    <xf numFmtId="49" fontId="10" fillId="0" borderId="11" xfId="15" applyNumberFormat="1" applyFont="1" applyFill="1" applyBorder="1" applyAlignment="1" applyProtection="1">
      <alignment horizontal="center" vertical="center" wrapText="1"/>
    </xf>
    <xf numFmtId="49" fontId="10" fillId="0" borderId="11" xfId="15" applyNumberFormat="1" applyFont="1" applyFill="1" applyBorder="1" applyAlignment="1" applyProtection="1">
      <alignment horizontal="left" vertical="center" wrapText="1"/>
    </xf>
    <xf numFmtId="168" fontId="10" fillId="0" borderId="11" xfId="15" applyNumberFormat="1" applyFont="1" applyFill="1" applyBorder="1" applyAlignment="1" applyProtection="1">
      <alignment horizontal="center" vertical="center" wrapText="1"/>
    </xf>
    <xf numFmtId="49" fontId="10" fillId="0" borderId="11" xfId="17" applyNumberFormat="1" applyFont="1" applyFill="1" applyBorder="1" applyAlignment="1" applyProtection="1">
      <alignment horizontal="center" vertical="center"/>
    </xf>
    <xf numFmtId="49" fontId="10" fillId="0" borderId="11" xfId="17" applyNumberFormat="1" applyFont="1" applyFill="1" applyBorder="1" applyAlignment="1" applyProtection="1">
      <alignment horizontal="left" vertical="center"/>
    </xf>
    <xf numFmtId="166" fontId="10" fillId="0" borderId="11" xfId="15" applyNumberFormat="1" applyFont="1" applyFill="1" applyBorder="1" applyAlignment="1" applyProtection="1">
      <alignment horizontal="center" vertical="center" wrapText="1"/>
    </xf>
    <xf numFmtId="49" fontId="10" fillId="0" borderId="11" xfId="17" applyNumberFormat="1" applyFont="1" applyFill="1" applyBorder="1" applyAlignment="1" applyProtection="1">
      <alignment horizontal="justify" vertical="center" wrapText="1"/>
    </xf>
    <xf numFmtId="0" fontId="10" fillId="0" borderId="11" xfId="15" applyFont="1" applyFill="1" applyBorder="1" applyAlignment="1" applyProtection="1">
      <alignment horizontal="center" vertical="center" wrapText="1"/>
    </xf>
    <xf numFmtId="49" fontId="10" fillId="0" borderId="11" xfId="17" applyNumberFormat="1" applyFont="1" applyFill="1" applyBorder="1" applyAlignment="1" applyProtection="1">
      <alignment vertical="center"/>
    </xf>
    <xf numFmtId="166" fontId="10" fillId="0" borderId="11" xfId="15" applyNumberFormat="1" applyFont="1" applyFill="1" applyBorder="1" applyAlignment="1" applyProtection="1">
      <alignment vertical="center"/>
    </xf>
    <xf numFmtId="168" fontId="10" fillId="0" borderId="11" xfId="15" applyNumberFormat="1" applyFont="1" applyFill="1" applyBorder="1" applyAlignment="1" applyProtection="1">
      <alignment vertical="center"/>
    </xf>
    <xf numFmtId="168" fontId="10" fillId="0" borderId="11" xfId="18" applyNumberFormat="1" applyFont="1" applyFill="1" applyBorder="1" applyAlignment="1" applyProtection="1">
      <alignment horizontal="center" vertical="center"/>
    </xf>
    <xf numFmtId="168" fontId="9" fillId="0" borderId="11" xfId="15" applyNumberFormat="1" applyFont="1" applyFill="1" applyBorder="1" applyAlignment="1" applyProtection="1">
      <alignment horizontal="center" vertical="center" wrapText="1"/>
    </xf>
    <xf numFmtId="167" fontId="10" fillId="0" borderId="11" xfId="15" applyNumberFormat="1" applyFont="1" applyFill="1" applyBorder="1" applyAlignment="1" applyProtection="1">
      <alignment vertical="center"/>
    </xf>
    <xf numFmtId="0" fontId="10" fillId="0" borderId="11" xfId="15" applyFont="1" applyFill="1" applyBorder="1" applyAlignment="1" applyProtection="1">
      <alignment vertical="center"/>
    </xf>
    <xf numFmtId="2" fontId="10" fillId="0" borderId="11" xfId="15" applyNumberFormat="1" applyFont="1" applyFill="1" applyBorder="1" applyAlignment="1" applyProtection="1">
      <alignment horizontal="left" vertical="center" wrapText="1"/>
    </xf>
    <xf numFmtId="168" fontId="10" fillId="0" borderId="11" xfId="18" applyNumberFormat="1" applyFont="1" applyFill="1" applyBorder="1" applyAlignment="1" applyProtection="1">
      <alignment horizontal="right" vertical="center"/>
    </xf>
    <xf numFmtId="166" fontId="10" fillId="0" borderId="11" xfId="17" applyNumberFormat="1" applyFont="1" applyFill="1" applyBorder="1" applyAlignment="1" applyProtection="1">
      <alignment vertical="center"/>
    </xf>
    <xf numFmtId="49" fontId="10" fillId="0" borderId="5" xfId="17" applyNumberFormat="1" applyFont="1" applyFill="1" applyBorder="1" applyAlignment="1" applyProtection="1">
      <alignment horizontal="center" vertical="center"/>
    </xf>
    <xf numFmtId="49" fontId="10" fillId="0" borderId="5" xfId="17" applyNumberFormat="1" applyFont="1" applyFill="1" applyBorder="1" applyAlignment="1" applyProtection="1">
      <alignment vertical="center"/>
    </xf>
    <xf numFmtId="49" fontId="10" fillId="0" borderId="5" xfId="17" applyNumberFormat="1" applyFont="1" applyFill="1" applyBorder="1" applyAlignment="1" applyProtection="1">
      <alignment horizontal="center" vertical="center" wrapText="1"/>
    </xf>
    <xf numFmtId="166" fontId="10" fillId="0" borderId="5" xfId="15" applyNumberFormat="1" applyFont="1" applyFill="1" applyBorder="1" applyAlignment="1" applyProtection="1">
      <alignment vertical="center"/>
    </xf>
    <xf numFmtId="0" fontId="10" fillId="0" borderId="5" xfId="19" applyFont="1" applyFill="1" applyBorder="1" applyAlignment="1" applyProtection="1">
      <alignment horizontal="center" vertical="center" wrapText="1"/>
    </xf>
    <xf numFmtId="3" fontId="10" fillId="0" borderId="5" xfId="15" applyNumberFormat="1" applyFont="1" applyFill="1" applyBorder="1" applyAlignment="1" applyProtection="1">
      <alignment horizontal="center" vertical="center" wrapText="1"/>
    </xf>
    <xf numFmtId="0" fontId="10" fillId="0" borderId="5" xfId="15" applyFont="1" applyFill="1" applyBorder="1" applyAlignment="1" applyProtection="1">
      <alignment vertical="center"/>
    </xf>
    <xf numFmtId="0" fontId="10" fillId="0" borderId="5" xfId="15" applyFont="1" applyFill="1" applyBorder="1" applyAlignment="1" applyProtection="1">
      <alignment horizontal="center" vertical="center" wrapText="1"/>
    </xf>
    <xf numFmtId="168" fontId="21" fillId="3" borderId="16" xfId="15" applyNumberFormat="1" applyFont="1" applyFill="1" applyBorder="1" applyAlignment="1" applyProtection="1">
      <alignment horizontal="center" vertical="center" wrapText="1"/>
    </xf>
    <xf numFmtId="0" fontId="21" fillId="3" borderId="5" xfId="15" applyFont="1" applyFill="1" applyBorder="1" applyAlignment="1" applyProtection="1">
      <alignment vertical="center"/>
    </xf>
    <xf numFmtId="168" fontId="21" fillId="3" borderId="5" xfId="15" applyNumberFormat="1" applyFont="1" applyFill="1" applyBorder="1" applyAlignment="1" applyProtection="1">
      <alignment horizontal="center" vertical="center" wrapText="1"/>
    </xf>
    <xf numFmtId="168" fontId="21" fillId="3" borderId="16" xfId="15" applyNumberFormat="1" applyFont="1" applyFill="1" applyBorder="1" applyAlignment="1" applyProtection="1">
      <alignment vertical="center"/>
    </xf>
    <xf numFmtId="167" fontId="21" fillId="3" borderId="16" xfId="15" applyNumberFormat="1" applyFont="1" applyFill="1" applyBorder="1" applyAlignment="1" applyProtection="1">
      <alignment vertical="center"/>
    </xf>
    <xf numFmtId="0" fontId="23" fillId="0" borderId="5" xfId="15" applyFont="1" applyBorder="1" applyAlignment="1" applyProtection="1"/>
    <xf numFmtId="0" fontId="24" fillId="0" borderId="5" xfId="15" applyFont="1" applyAlignment="1" applyProtection="1"/>
    <xf numFmtId="0" fontId="25" fillId="0" borderId="5" xfId="16" applyFont="1">
      <alignment vertical="center"/>
    </xf>
    <xf numFmtId="0" fontId="26" fillId="3" borderId="5" xfId="15" applyFont="1" applyFill="1" applyAlignment="1" applyProtection="1">
      <alignment horizontal="center" vertical="center"/>
    </xf>
    <xf numFmtId="0" fontId="27" fillId="3" borderId="5" xfId="15" applyFont="1" applyFill="1" applyAlignment="1" applyProtection="1">
      <alignment horizontal="center" vertical="center"/>
    </xf>
    <xf numFmtId="0" fontId="27" fillId="3" borderId="5" xfId="15" applyFont="1" applyFill="1" applyAlignment="1" applyProtection="1">
      <alignment vertical="center"/>
    </xf>
    <xf numFmtId="49" fontId="10" fillId="0" borderId="11" xfId="16" applyNumberFormat="1" applyFont="1" applyFill="1" applyBorder="1" applyAlignment="1">
      <alignment horizontal="center" vertical="center" wrapText="1"/>
    </xf>
    <xf numFmtId="0" fontId="10" fillId="0" borderId="11" xfId="16" applyFont="1" applyFill="1" applyBorder="1" applyAlignment="1">
      <alignment horizontal="center" vertical="center" wrapText="1"/>
    </xf>
    <xf numFmtId="0" fontId="23" fillId="0" borderId="5" xfId="15" applyFont="1" applyFill="1" applyBorder="1" applyAlignment="1" applyProtection="1"/>
    <xf numFmtId="43" fontId="9" fillId="0" borderId="11" xfId="15" applyNumberFormat="1" applyFont="1" applyFill="1" applyBorder="1" applyAlignment="1" applyProtection="1">
      <alignment horizontal="center" vertical="center" wrapText="1"/>
    </xf>
    <xf numFmtId="0" fontId="24" fillId="0" borderId="5" xfId="15" applyFont="1" applyBorder="1" applyAlignment="1" applyProtection="1"/>
    <xf numFmtId="0" fontId="28" fillId="3" borderId="5" xfId="15" applyFont="1" applyFill="1" applyAlignment="1" applyProtection="1">
      <alignment vertical="center"/>
    </xf>
    <xf numFmtId="0" fontId="9" fillId="0" borderId="11" xfId="15" applyFont="1" applyFill="1" applyBorder="1" applyAlignment="1" applyProtection="1">
      <alignment horizontal="centerContinuous" vertical="center"/>
    </xf>
    <xf numFmtId="0" fontId="29" fillId="0" borderId="5" xfId="15" applyFont="1" applyBorder="1" applyAlignment="1" applyProtection="1"/>
    <xf numFmtId="0" fontId="30" fillId="3" borderId="5" xfId="15" applyFont="1" applyFill="1" applyBorder="1" applyAlignment="1" applyProtection="1">
      <alignment horizontal="centerContinuous" vertical="center" wrapText="1"/>
    </xf>
    <xf numFmtId="0" fontId="31" fillId="0" borderId="5" xfId="15" applyFont="1" applyAlignment="1" applyProtection="1"/>
    <xf numFmtId="0" fontId="32" fillId="0" borderId="5" xfId="16" applyFont="1">
      <alignment vertical="center"/>
    </xf>
    <xf numFmtId="49" fontId="2" fillId="4" borderId="5" xfId="2" applyNumberFormat="1" applyFont="1" applyFill="1" applyBorder="1" applyAlignment="1">
      <alignment horizontal="center" vertical="center"/>
    </xf>
    <xf numFmtId="49" fontId="2" fillId="4" borderId="5" xfId="2" applyNumberFormat="1" applyFont="1" applyFill="1" applyBorder="1" applyAlignment="1">
      <alignment vertical="center"/>
    </xf>
    <xf numFmtId="49" fontId="2" fillId="4" borderId="5" xfId="2" applyNumberFormat="1" applyFont="1" applyFill="1" applyBorder="1" applyAlignment="1">
      <alignment horizontal="justify" vertical="center" wrapText="1"/>
    </xf>
    <xf numFmtId="166" fontId="2" fillId="4" borderId="5" xfId="2" applyNumberFormat="1" applyFont="1" applyFill="1" applyBorder="1" applyAlignment="1">
      <alignment vertical="center"/>
    </xf>
    <xf numFmtId="0" fontId="34" fillId="4" borderId="5" xfId="1" applyFont="1" applyFill="1" applyBorder="1" applyAlignment="1">
      <alignment vertical="center"/>
    </xf>
    <xf numFmtId="0" fontId="36" fillId="0" borderId="5" xfId="0" applyFont="1" applyFill="1" applyBorder="1" applyAlignment="1"/>
    <xf numFmtId="0" fontId="35" fillId="0" borderId="15" xfId="0" applyFont="1" applyFill="1" applyBorder="1" applyAlignment="1">
      <alignment horizontal="center" vertical="center" wrapText="1"/>
    </xf>
    <xf numFmtId="49" fontId="35" fillId="0" borderId="15" xfId="0" applyNumberFormat="1" applyFont="1" applyFill="1" applyBorder="1" applyAlignment="1">
      <alignment horizontal="center" vertical="center"/>
    </xf>
    <xf numFmtId="49" fontId="35" fillId="0" borderId="15" xfId="0" applyNumberFormat="1" applyFont="1" applyFill="1" applyBorder="1" applyAlignment="1">
      <alignment horizontal="left" vertical="center"/>
    </xf>
    <xf numFmtId="165" fontId="35" fillId="0" borderId="15" xfId="0" applyNumberFormat="1" applyFont="1" applyFill="1" applyBorder="1" applyAlignment="1">
      <alignment horizontal="center" vertical="center" wrapText="1"/>
    </xf>
    <xf numFmtId="49" fontId="35" fillId="0" borderId="15" xfId="0" applyNumberFormat="1" applyFont="1" applyFill="1" applyBorder="1" applyAlignment="1">
      <alignment vertical="center"/>
    </xf>
    <xf numFmtId="0" fontId="35" fillId="0" borderId="15" xfId="0" applyFont="1" applyFill="1" applyBorder="1" applyAlignment="1">
      <alignment horizontal="left" vertical="center" wrapText="1"/>
    </xf>
    <xf numFmtId="49" fontId="38" fillId="0" borderId="15" xfId="0" applyNumberFormat="1" applyFont="1" applyFill="1" applyBorder="1" applyAlignment="1">
      <alignment horizontal="center" vertical="center"/>
    </xf>
    <xf numFmtId="49" fontId="38" fillId="0" borderId="15" xfId="0" applyNumberFormat="1" applyFont="1" applyFill="1" applyBorder="1" applyAlignment="1">
      <alignment horizontal="left" vertical="center" wrapText="1"/>
    </xf>
    <xf numFmtId="165" fontId="38" fillId="0" borderId="15" xfId="0" applyNumberFormat="1" applyFont="1" applyFill="1" applyBorder="1" applyAlignment="1">
      <alignment horizontal="center" vertical="center" wrapText="1"/>
    </xf>
    <xf numFmtId="0" fontId="38" fillId="0" borderId="15" xfId="0" applyFont="1" applyFill="1" applyBorder="1" applyAlignment="1">
      <alignment horizontal="center" vertical="center" wrapText="1"/>
    </xf>
    <xf numFmtId="49" fontId="35" fillId="0" borderId="15" xfId="0" applyNumberFormat="1" applyFont="1" applyFill="1" applyBorder="1" applyAlignment="1">
      <alignment horizontal="left" vertical="center" wrapText="1"/>
    </xf>
    <xf numFmtId="49" fontId="35" fillId="0" borderId="15" xfId="0" applyNumberFormat="1" applyFont="1" applyFill="1" applyBorder="1" applyAlignment="1">
      <alignment vertical="center" wrapText="1"/>
    </xf>
    <xf numFmtId="49" fontId="38" fillId="0" borderId="17" xfId="0" applyNumberFormat="1" applyFont="1" applyFill="1" applyBorder="1" applyAlignment="1">
      <alignment horizontal="center" vertical="center"/>
    </xf>
    <xf numFmtId="0" fontId="40" fillId="0" borderId="5" xfId="21" applyFont="1" applyFill="1" applyAlignment="1">
      <alignment vertical="center"/>
    </xf>
    <xf numFmtId="0" fontId="41" fillId="0" borderId="5" xfId="21" applyFont="1" applyFill="1" applyAlignment="1"/>
    <xf numFmtId="49" fontId="1" fillId="0" borderId="15" xfId="21" applyNumberFormat="1" applyFont="1" applyFill="1" applyBorder="1" applyAlignment="1">
      <alignment horizontal="center" vertical="center" wrapText="1"/>
    </xf>
    <xf numFmtId="0" fontId="1" fillId="0" borderId="15" xfId="21" applyFont="1" applyFill="1" applyBorder="1" applyAlignment="1">
      <alignment horizontal="center" vertical="center" wrapText="1"/>
    </xf>
    <xf numFmtId="0" fontId="1" fillId="0" borderId="15" xfId="21" applyFont="1" applyFill="1" applyBorder="1" applyAlignment="1">
      <alignment horizontal="left" vertical="center" wrapText="1"/>
    </xf>
    <xf numFmtId="49" fontId="1" fillId="0" borderId="15" xfId="21" applyNumberFormat="1" applyFont="1" applyFill="1" applyBorder="1" applyAlignment="1">
      <alignment horizontal="center" vertical="center"/>
    </xf>
    <xf numFmtId="0" fontId="2" fillId="0" borderId="15" xfId="21" applyFont="1" applyFill="1" applyBorder="1" applyAlignment="1">
      <alignment vertical="center"/>
    </xf>
    <xf numFmtId="49" fontId="1" fillId="0" borderId="15" xfId="21" applyNumberFormat="1" applyFont="1" applyFill="1" applyBorder="1" applyAlignment="1">
      <alignment vertical="center"/>
    </xf>
    <xf numFmtId="49" fontId="2" fillId="0" borderId="15" xfId="21" applyNumberFormat="1" applyFont="1" applyFill="1" applyBorder="1" applyAlignment="1">
      <alignment horizontal="center" vertical="center"/>
    </xf>
    <xf numFmtId="49" fontId="10" fillId="0" borderId="15" xfId="21" applyNumberFormat="1" applyFont="1" applyFill="1" applyBorder="1" applyAlignment="1">
      <alignment vertical="center"/>
    </xf>
    <xf numFmtId="0" fontId="2" fillId="0" borderId="15" xfId="21" applyFont="1" applyFill="1" applyBorder="1" applyAlignment="1">
      <alignment horizontal="left" vertical="center" wrapText="1"/>
    </xf>
    <xf numFmtId="0" fontId="10" fillId="0" borderId="15" xfId="21" applyFont="1" applyFill="1" applyBorder="1" applyAlignment="1">
      <alignment horizontal="left" vertical="center" wrapText="1"/>
    </xf>
    <xf numFmtId="0" fontId="42" fillId="0" borderId="15" xfId="21" applyFont="1" applyFill="1" applyBorder="1" applyAlignment="1">
      <alignment horizontal="center" vertical="center" wrapText="1"/>
    </xf>
    <xf numFmtId="0" fontId="1" fillId="0" borderId="15" xfId="21" applyFont="1" applyFill="1" applyBorder="1" applyAlignment="1">
      <alignment vertical="center"/>
    </xf>
    <xf numFmtId="49" fontId="2" fillId="0" borderId="15" xfId="21" applyNumberFormat="1" applyFont="1" applyFill="1" applyBorder="1" applyAlignment="1">
      <alignment vertical="center"/>
    </xf>
    <xf numFmtId="0" fontId="10" fillId="0" borderId="15" xfId="21" applyFont="1" applyFill="1" applyBorder="1" applyAlignment="1">
      <alignment vertical="center"/>
    </xf>
    <xf numFmtId="0" fontId="2" fillId="0" borderId="15" xfId="21" applyFont="1" applyFill="1" applyBorder="1" applyAlignment="1">
      <alignment horizontal="left" vertical="center"/>
    </xf>
    <xf numFmtId="49" fontId="10" fillId="0" borderId="15" xfId="21" applyNumberFormat="1" applyFont="1" applyFill="1" applyBorder="1" applyAlignment="1">
      <alignment horizontal="center" vertical="center"/>
    </xf>
    <xf numFmtId="0" fontId="43" fillId="0" borderId="5" xfId="21" applyFont="1" applyFill="1" applyAlignment="1">
      <alignment vertical="center"/>
    </xf>
    <xf numFmtId="0" fontId="41" fillId="0" borderId="5" xfId="21" applyFont="1" applyFill="1" applyAlignment="1">
      <alignment horizontal="left"/>
    </xf>
    <xf numFmtId="0" fontId="44" fillId="0" borderId="5" xfId="20" applyFont="1" applyAlignment="1"/>
    <xf numFmtId="49" fontId="2" fillId="0" borderId="15" xfId="20" applyNumberFormat="1" applyFont="1" applyFill="1" applyBorder="1" applyAlignment="1">
      <alignment horizontal="center" vertical="center" wrapText="1"/>
    </xf>
    <xf numFmtId="49" fontId="1" fillId="0" borderId="15" xfId="20" applyNumberFormat="1" applyFont="1" applyFill="1" applyBorder="1" applyAlignment="1">
      <alignment horizontal="center" vertical="center" wrapText="1"/>
    </xf>
    <xf numFmtId="0" fontId="2" fillId="0" borderId="15" xfId="20" applyFont="1" applyFill="1" applyBorder="1" applyAlignment="1">
      <alignment horizontal="center" vertical="center" wrapText="1"/>
    </xf>
    <xf numFmtId="0" fontId="39" fillId="0" borderId="15" xfId="20" applyFont="1" applyFill="1" applyBorder="1"/>
    <xf numFmtId="49" fontId="1" fillId="0" borderId="15" xfId="20" applyNumberFormat="1" applyFont="1" applyFill="1" applyBorder="1" applyAlignment="1">
      <alignment vertical="center"/>
    </xf>
    <xf numFmtId="1" fontId="1" fillId="0" borderId="15" xfId="20" applyNumberFormat="1" applyFont="1" applyFill="1" applyBorder="1" applyAlignment="1">
      <alignment horizontal="center" vertical="center"/>
    </xf>
    <xf numFmtId="0" fontId="44" fillId="5" borderId="5" xfId="20" applyFont="1" applyFill="1" applyAlignment="1"/>
    <xf numFmtId="49" fontId="1" fillId="0" borderId="15" xfId="20" applyNumberFormat="1" applyFont="1" applyFill="1" applyBorder="1" applyAlignment="1">
      <alignment horizontal="center" vertical="center"/>
    </xf>
    <xf numFmtId="0" fontId="2" fillId="0" borderId="15" xfId="20" applyFont="1" applyFill="1" applyBorder="1" applyAlignment="1">
      <alignment vertical="center"/>
    </xf>
    <xf numFmtId="169" fontId="2" fillId="0" borderId="15" xfId="20" applyNumberFormat="1" applyFont="1" applyFill="1" applyBorder="1" applyAlignment="1">
      <alignment vertical="center"/>
    </xf>
    <xf numFmtId="169" fontId="2" fillId="0" borderId="15" xfId="20" applyNumberFormat="1" applyFont="1" applyFill="1" applyBorder="1" applyAlignment="1">
      <alignment horizontal="center" vertical="center"/>
    </xf>
    <xf numFmtId="0" fontId="44" fillId="0" borderId="5" xfId="20" applyFont="1" applyFill="1" applyAlignment="1"/>
    <xf numFmtId="49" fontId="10" fillId="0" borderId="15" xfId="20" applyNumberFormat="1" applyFont="1" applyFill="1" applyBorder="1" applyAlignment="1">
      <alignment horizontal="center" vertical="center"/>
    </xf>
    <xf numFmtId="0" fontId="10" fillId="0" borderId="15" xfId="20" applyFont="1" applyFill="1" applyBorder="1" applyAlignment="1">
      <alignment vertical="center"/>
    </xf>
    <xf numFmtId="49" fontId="10" fillId="0" borderId="15" xfId="20" applyNumberFormat="1" applyFont="1" applyFill="1" applyBorder="1" applyAlignment="1">
      <alignment vertical="center"/>
    </xf>
    <xf numFmtId="0" fontId="2" fillId="0" borderId="15" xfId="20" applyFont="1" applyFill="1" applyBorder="1" applyAlignment="1">
      <alignment horizontal="left" vertical="center" wrapText="1"/>
    </xf>
    <xf numFmtId="169" fontId="2" fillId="0" borderId="15" xfId="20" applyNumberFormat="1" applyFont="1" applyFill="1" applyBorder="1" applyAlignment="1">
      <alignment horizontal="center" vertical="center" wrapText="1"/>
    </xf>
    <xf numFmtId="1" fontId="2" fillId="0" borderId="15" xfId="20" applyNumberFormat="1" applyFont="1" applyFill="1" applyBorder="1" applyAlignment="1">
      <alignment horizontal="center" vertical="center"/>
    </xf>
    <xf numFmtId="1" fontId="2" fillId="0" borderId="15" xfId="20" applyNumberFormat="1" applyFont="1" applyFill="1" applyBorder="1" applyAlignment="1">
      <alignment horizontal="center" vertical="center" wrapText="1"/>
    </xf>
    <xf numFmtId="0" fontId="10" fillId="0" borderId="15" xfId="20" applyFont="1" applyFill="1" applyBorder="1" applyAlignment="1">
      <alignment horizontal="left" vertical="center" wrapText="1"/>
    </xf>
    <xf numFmtId="0" fontId="2" fillId="0" borderId="15" xfId="20" applyFont="1" applyFill="1" applyBorder="1" applyAlignment="1">
      <alignment horizontal="center" vertical="center"/>
    </xf>
    <xf numFmtId="0" fontId="42" fillId="0" borderId="15" xfId="20" applyFont="1" applyFill="1" applyBorder="1" applyAlignment="1">
      <alignment horizontal="center" vertical="center" wrapText="1"/>
    </xf>
    <xf numFmtId="0" fontId="1" fillId="0" borderId="15" xfId="20" applyFont="1" applyFill="1" applyBorder="1" applyAlignment="1">
      <alignment vertical="center"/>
    </xf>
    <xf numFmtId="169" fontId="44" fillId="0" borderId="5" xfId="20" applyNumberFormat="1" applyFont="1" applyAlignment="1"/>
    <xf numFmtId="49" fontId="46" fillId="0" borderId="11" xfId="2" applyNumberFormat="1" applyFont="1" applyFill="1" applyBorder="1" applyAlignment="1">
      <alignment vertical="center" wrapText="1"/>
    </xf>
    <xf numFmtId="49" fontId="2" fillId="0" borderId="15" xfId="20" applyNumberFormat="1" applyFont="1" applyFill="1" applyBorder="1" applyAlignment="1">
      <alignment horizontal="left" vertical="center"/>
    </xf>
    <xf numFmtId="0" fontId="1" fillId="0" borderId="15" xfId="21" applyFont="1" applyFill="1" applyBorder="1" applyAlignment="1">
      <alignment vertical="center" wrapText="1"/>
    </xf>
    <xf numFmtId="0" fontId="9" fillId="0" borderId="11" xfId="1" applyFont="1" applyFill="1" applyBorder="1" applyAlignment="1">
      <alignment horizontal="center" vertical="center" wrapText="1"/>
    </xf>
    <xf numFmtId="49" fontId="2" fillId="4" borderId="15" xfId="21" applyNumberFormat="1" applyFont="1" applyFill="1" applyBorder="1" applyAlignment="1">
      <alignment horizontal="center" vertical="center"/>
    </xf>
    <xf numFmtId="0" fontId="2" fillId="4" borderId="15" xfId="21" applyFont="1" applyFill="1" applyBorder="1" applyAlignment="1">
      <alignment vertical="center"/>
    </xf>
    <xf numFmtId="49" fontId="10" fillId="4" borderId="15" xfId="21" applyNumberFormat="1" applyFont="1" applyFill="1" applyBorder="1" applyAlignment="1">
      <alignment vertical="center"/>
    </xf>
    <xf numFmtId="0" fontId="2" fillId="4" borderId="15" xfId="21" applyFont="1" applyFill="1" applyBorder="1" applyAlignment="1">
      <alignment horizontal="left" vertical="center" wrapText="1"/>
    </xf>
    <xf numFmtId="0" fontId="40" fillId="4" borderId="5" xfId="21" applyFont="1" applyFill="1" applyAlignment="1">
      <alignment vertical="center"/>
    </xf>
    <xf numFmtId="0" fontId="41" fillId="4" borderId="5" xfId="21" applyFont="1" applyFill="1" applyAlignment="1"/>
    <xf numFmtId="49" fontId="1" fillId="0" borderId="15" xfId="20" applyNumberFormat="1" applyFont="1" applyFill="1" applyBorder="1" applyAlignment="1">
      <alignment vertical="center" wrapText="1"/>
    </xf>
    <xf numFmtId="0" fontId="1" fillId="0" borderId="5" xfId="21" applyFont="1" applyFill="1" applyAlignment="1">
      <alignment horizontal="center" vertical="center" wrapText="1"/>
    </xf>
    <xf numFmtId="0" fontId="39" fillId="0" borderId="5" xfId="21" applyFont="1" applyFill="1" applyAlignment="1"/>
    <xf numFmtId="0" fontId="42" fillId="0" borderId="14" xfId="21" applyFont="1" applyFill="1" applyBorder="1" applyAlignment="1">
      <alignment horizontal="center" vertical="center"/>
    </xf>
    <xf numFmtId="0" fontId="39" fillId="0" borderId="14" xfId="21" applyFont="1" applyFill="1" applyBorder="1"/>
    <xf numFmtId="0" fontId="11" fillId="0" borderId="5" xfId="1" applyFont="1" applyFill="1" applyAlignment="1">
      <alignment horizontal="left" vertical="center" wrapText="1"/>
    </xf>
    <xf numFmtId="0" fontId="9" fillId="0" borderId="11" xfId="1" applyFont="1" applyFill="1" applyBorder="1" applyAlignment="1">
      <alignment horizontal="center" vertical="top"/>
    </xf>
    <xf numFmtId="0" fontId="9" fillId="0" borderId="7"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5" xfId="1" applyFont="1" applyFill="1" applyAlignment="1">
      <alignment horizontal="center" vertical="center" wrapText="1"/>
    </xf>
    <xf numFmtId="0" fontId="11" fillId="0" borderId="6" xfId="1" applyFont="1" applyFill="1" applyBorder="1" applyAlignment="1">
      <alignment horizontal="center" vertical="center"/>
    </xf>
    <xf numFmtId="49" fontId="9" fillId="0" borderId="7" xfId="1" applyNumberFormat="1" applyFont="1" applyFill="1" applyBorder="1" applyAlignment="1">
      <alignment horizontal="center" vertical="center" wrapText="1"/>
    </xf>
    <xf numFmtId="49" fontId="9" fillId="0" borderId="12" xfId="1" applyNumberFormat="1" applyFont="1" applyFill="1" applyBorder="1" applyAlignment="1">
      <alignment horizontal="center" vertical="center" wrapText="1"/>
    </xf>
    <xf numFmtId="49" fontId="9" fillId="0" borderId="13" xfId="1" applyNumberFormat="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46" fillId="0" borderId="8" xfId="1" applyFont="1" applyFill="1" applyBorder="1" applyAlignment="1">
      <alignment horizontal="center" vertical="center" wrapText="1"/>
    </xf>
    <xf numFmtId="0" fontId="46" fillId="0" borderId="9" xfId="1" applyFont="1" applyFill="1" applyBorder="1" applyAlignment="1">
      <alignment horizontal="center" vertical="center" wrapText="1"/>
    </xf>
    <xf numFmtId="0" fontId="46" fillId="0" borderId="10"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 fillId="0" borderId="15" xfId="20" applyFont="1" applyFill="1" applyBorder="1" applyAlignment="1">
      <alignment horizontal="center" vertical="center" wrapText="1"/>
    </xf>
    <xf numFmtId="0" fontId="45" fillId="0" borderId="15" xfId="20" applyFont="1" applyFill="1" applyBorder="1"/>
    <xf numFmtId="0" fontId="39" fillId="0" borderId="15" xfId="20" applyFont="1" applyFill="1" applyBorder="1"/>
    <xf numFmtId="0" fontId="1" fillId="0" borderId="5" xfId="20" applyFont="1" applyFill="1" applyAlignment="1">
      <alignment horizontal="center" vertical="center" wrapText="1"/>
    </xf>
    <xf numFmtId="0" fontId="44" fillId="0" borderId="5" xfId="20" applyFont="1" applyFill="1" applyAlignment="1"/>
    <xf numFmtId="0" fontId="42" fillId="0" borderId="14" xfId="20" applyFont="1" applyFill="1" applyBorder="1" applyAlignment="1">
      <alignment horizontal="center" vertical="center"/>
    </xf>
    <xf numFmtId="0" fontId="39" fillId="0" borderId="14" xfId="20" applyFont="1" applyFill="1" applyBorder="1"/>
    <xf numFmtId="49" fontId="1" fillId="0" borderId="15" xfId="20" applyNumberFormat="1" applyFont="1" applyFill="1" applyBorder="1" applyAlignment="1">
      <alignment horizontal="center" vertical="center" wrapText="1"/>
    </xf>
    <xf numFmtId="49" fontId="2" fillId="0" borderId="15" xfId="20" applyNumberFormat="1" applyFont="1" applyFill="1" applyBorder="1" applyAlignment="1">
      <alignment horizontal="center" vertical="center" wrapText="1"/>
    </xf>
    <xf numFmtId="169" fontId="1" fillId="0" borderId="15" xfId="20" applyNumberFormat="1" applyFont="1" applyFill="1" applyBorder="1" applyAlignment="1">
      <alignment horizontal="center" vertical="center" wrapText="1"/>
    </xf>
    <xf numFmtId="169" fontId="1" fillId="0" borderId="15" xfId="20" applyNumberFormat="1" applyFont="1" applyFill="1" applyBorder="1" applyAlignment="1">
      <alignment horizontal="center" vertical="center"/>
    </xf>
    <xf numFmtId="0" fontId="38" fillId="0" borderId="5" xfId="0" applyFont="1" applyFill="1" applyBorder="1" applyAlignment="1">
      <alignment vertical="center" wrapText="1"/>
    </xf>
    <xf numFmtId="0" fontId="36" fillId="0" borderId="5" xfId="0" applyFont="1" applyFill="1" applyBorder="1" applyAlignment="1"/>
    <xf numFmtId="0" fontId="35" fillId="0" borderId="5" xfId="0" applyFont="1" applyFill="1" applyBorder="1" applyAlignment="1">
      <alignment horizontal="center" vertical="center" wrapText="1"/>
    </xf>
    <xf numFmtId="0" fontId="37" fillId="0" borderId="14" xfId="0" applyFont="1" applyFill="1" applyBorder="1" applyAlignment="1">
      <alignment horizontal="center" vertical="center"/>
    </xf>
    <xf numFmtId="0" fontId="38" fillId="0" borderId="14" xfId="0" applyFont="1" applyFill="1" applyBorder="1"/>
    <xf numFmtId="0" fontId="35" fillId="0" borderId="15" xfId="0" applyFont="1" applyFill="1" applyBorder="1" applyAlignment="1">
      <alignment horizontal="center" vertical="center" wrapText="1"/>
    </xf>
    <xf numFmtId="0" fontId="38" fillId="0" borderId="15" xfId="0" applyFont="1" applyFill="1" applyBorder="1"/>
    <xf numFmtId="49" fontId="35" fillId="0" borderId="17" xfId="0" applyNumberFormat="1" applyFont="1" applyFill="1" applyBorder="1" applyAlignment="1">
      <alignment horizontal="left" vertical="center" wrapText="1"/>
    </xf>
    <xf numFmtId="0" fontId="38" fillId="0" borderId="17" xfId="0" applyFont="1" applyFill="1" applyBorder="1"/>
    <xf numFmtId="0" fontId="22" fillId="3" borderId="5" xfId="15" applyFont="1" applyFill="1" applyAlignment="1" applyProtection="1">
      <alignment horizontal="center" vertical="center" wrapText="1"/>
    </xf>
    <xf numFmtId="0" fontId="26" fillId="3" borderId="5" xfId="15" applyFont="1" applyFill="1" applyAlignment="1" applyProtection="1">
      <alignment horizontal="center" vertical="center"/>
    </xf>
    <xf numFmtId="0" fontId="26" fillId="3" borderId="6" xfId="15" applyFont="1" applyFill="1" applyBorder="1" applyAlignment="1" applyProtection="1">
      <alignment horizontal="right" vertical="center"/>
    </xf>
    <xf numFmtId="0" fontId="3" fillId="0" borderId="0" xfId="0" applyFont="1" applyAlignment="1">
      <alignment horizontal="center" vertical="center" wrapText="1"/>
    </xf>
    <xf numFmtId="0" fontId="0" fillId="0" borderId="0" xfId="0" applyFont="1" applyAlignment="1"/>
    <xf numFmtId="0" fontId="5" fillId="0" borderId="0" xfId="0" applyFont="1" applyAlignment="1">
      <alignment horizontal="center" vertical="center"/>
    </xf>
  </cellXfs>
  <cellStyles count="22">
    <cellStyle name="Comma 10 2 4" xfId="10"/>
    <cellStyle name="Comma 2" xfId="3"/>
    <cellStyle name="Comma 3" xfId="4"/>
    <cellStyle name="Comma 4" xfId="11"/>
    <cellStyle name="Comma 94" xfId="12"/>
    <cellStyle name="Comma 95" xfId="8"/>
    <cellStyle name="Comma 95 2" xfId="18"/>
    <cellStyle name="Comma 96" xfId="13"/>
    <cellStyle name="Comma 97" xfId="14"/>
    <cellStyle name="Ledger 17 x 11 in" xfId="5"/>
    <cellStyle name="Normal" xfId="0" builtinId="0"/>
    <cellStyle name="Normal 10" xfId="2"/>
    <cellStyle name="Normal 10 2" xfId="17"/>
    <cellStyle name="Normal 13" xfId="9"/>
    <cellStyle name="Normal 13 2" xfId="19"/>
    <cellStyle name="Normal 2" xfId="1"/>
    <cellStyle name="Normal 2 2" xfId="15"/>
    <cellStyle name="Normal 3" xfId="6"/>
    <cellStyle name="Normal 4" xfId="7"/>
    <cellStyle name="Normal 5" xfId="16"/>
    <cellStyle name="Normal 6" xfId="20"/>
    <cellStyle name="Normal 7"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zoomScale="85" workbookViewId="0">
      <selection activeCell="A2" sqref="A2:D2"/>
    </sheetView>
  </sheetViews>
  <sheetFormatPr defaultColWidth="14.375" defaultRowHeight="15" customHeight="1" x14ac:dyDescent="0.2"/>
  <cols>
    <col min="1" max="1" width="8.375" style="108" customWidth="1"/>
    <col min="2" max="2" width="1.5" style="108" hidden="1" customWidth="1"/>
    <col min="3" max="3" width="36.5" style="108" customWidth="1"/>
    <col min="4" max="4" width="84" style="126" customWidth="1"/>
    <col min="5" max="5" width="9" style="108" customWidth="1"/>
    <col min="6" max="10" width="8" style="108" customWidth="1"/>
    <col min="11" max="255" width="14.375" style="108"/>
    <col min="256" max="256" width="4.375" style="108" customWidth="1"/>
    <col min="257" max="257" width="0" style="108" hidden="1" customWidth="1"/>
    <col min="258" max="258" width="32.375" style="108" customWidth="1"/>
    <col min="259" max="259" width="36" style="108" customWidth="1"/>
    <col min="260" max="260" width="51.375" style="108" customWidth="1"/>
    <col min="261" max="261" width="9" style="108" customWidth="1"/>
    <col min="262" max="266" width="8" style="108" customWidth="1"/>
    <col min="267" max="511" width="14.375" style="108"/>
    <col min="512" max="512" width="4.375" style="108" customWidth="1"/>
    <col min="513" max="513" width="0" style="108" hidden="1" customWidth="1"/>
    <col min="514" max="514" width="32.375" style="108" customWidth="1"/>
    <col min="515" max="515" width="36" style="108" customWidth="1"/>
    <col min="516" max="516" width="51.375" style="108" customWidth="1"/>
    <col min="517" max="517" width="9" style="108" customWidth="1"/>
    <col min="518" max="522" width="8" style="108" customWidth="1"/>
    <col min="523" max="767" width="14.375" style="108"/>
    <col min="768" max="768" width="4.375" style="108" customWidth="1"/>
    <col min="769" max="769" width="0" style="108" hidden="1" customWidth="1"/>
    <col min="770" max="770" width="32.375" style="108" customWidth="1"/>
    <col min="771" max="771" width="36" style="108" customWidth="1"/>
    <col min="772" max="772" width="51.375" style="108" customWidth="1"/>
    <col min="773" max="773" width="9" style="108" customWidth="1"/>
    <col min="774" max="778" width="8" style="108" customWidth="1"/>
    <col min="779" max="1023" width="14.375" style="108"/>
    <col min="1024" max="1024" width="4.375" style="108" customWidth="1"/>
    <col min="1025" max="1025" width="0" style="108" hidden="1" customWidth="1"/>
    <col min="1026" max="1026" width="32.375" style="108" customWidth="1"/>
    <col min="1027" max="1027" width="36" style="108" customWidth="1"/>
    <col min="1028" max="1028" width="51.375" style="108" customWidth="1"/>
    <col min="1029" max="1029" width="9" style="108" customWidth="1"/>
    <col min="1030" max="1034" width="8" style="108" customWidth="1"/>
    <col min="1035" max="1279" width="14.375" style="108"/>
    <col min="1280" max="1280" width="4.375" style="108" customWidth="1"/>
    <col min="1281" max="1281" width="0" style="108" hidden="1" customWidth="1"/>
    <col min="1282" max="1282" width="32.375" style="108" customWidth="1"/>
    <col min="1283" max="1283" width="36" style="108" customWidth="1"/>
    <col min="1284" max="1284" width="51.375" style="108" customWidth="1"/>
    <col min="1285" max="1285" width="9" style="108" customWidth="1"/>
    <col min="1286" max="1290" width="8" style="108" customWidth="1"/>
    <col min="1291" max="1535" width="14.375" style="108"/>
    <col min="1536" max="1536" width="4.375" style="108" customWidth="1"/>
    <col min="1537" max="1537" width="0" style="108" hidden="1" customWidth="1"/>
    <col min="1538" max="1538" width="32.375" style="108" customWidth="1"/>
    <col min="1539" max="1539" width="36" style="108" customWidth="1"/>
    <col min="1540" max="1540" width="51.375" style="108" customWidth="1"/>
    <col min="1541" max="1541" width="9" style="108" customWidth="1"/>
    <col min="1542" max="1546" width="8" style="108" customWidth="1"/>
    <col min="1547" max="1791" width="14.375" style="108"/>
    <col min="1792" max="1792" width="4.375" style="108" customWidth="1"/>
    <col min="1793" max="1793" width="0" style="108" hidden="1" customWidth="1"/>
    <col min="1794" max="1794" width="32.375" style="108" customWidth="1"/>
    <col min="1795" max="1795" width="36" style="108" customWidth="1"/>
    <col min="1796" max="1796" width="51.375" style="108" customWidth="1"/>
    <col min="1797" max="1797" width="9" style="108" customWidth="1"/>
    <col min="1798" max="1802" width="8" style="108" customWidth="1"/>
    <col min="1803" max="2047" width="14.375" style="108"/>
    <col min="2048" max="2048" width="4.375" style="108" customWidth="1"/>
    <col min="2049" max="2049" width="0" style="108" hidden="1" customWidth="1"/>
    <col min="2050" max="2050" width="32.375" style="108" customWidth="1"/>
    <col min="2051" max="2051" width="36" style="108" customWidth="1"/>
    <col min="2052" max="2052" width="51.375" style="108" customWidth="1"/>
    <col min="2053" max="2053" width="9" style="108" customWidth="1"/>
    <col min="2054" max="2058" width="8" style="108" customWidth="1"/>
    <col min="2059" max="2303" width="14.375" style="108"/>
    <col min="2304" max="2304" width="4.375" style="108" customWidth="1"/>
    <col min="2305" max="2305" width="0" style="108" hidden="1" customWidth="1"/>
    <col min="2306" max="2306" width="32.375" style="108" customWidth="1"/>
    <col min="2307" max="2307" width="36" style="108" customWidth="1"/>
    <col min="2308" max="2308" width="51.375" style="108" customWidth="1"/>
    <col min="2309" max="2309" width="9" style="108" customWidth="1"/>
    <col min="2310" max="2314" width="8" style="108" customWidth="1"/>
    <col min="2315" max="2559" width="14.375" style="108"/>
    <col min="2560" max="2560" width="4.375" style="108" customWidth="1"/>
    <col min="2561" max="2561" width="0" style="108" hidden="1" customWidth="1"/>
    <col min="2562" max="2562" width="32.375" style="108" customWidth="1"/>
    <col min="2563" max="2563" width="36" style="108" customWidth="1"/>
    <col min="2564" max="2564" width="51.375" style="108" customWidth="1"/>
    <col min="2565" max="2565" width="9" style="108" customWidth="1"/>
    <col min="2566" max="2570" width="8" style="108" customWidth="1"/>
    <col min="2571" max="2815" width="14.375" style="108"/>
    <col min="2816" max="2816" width="4.375" style="108" customWidth="1"/>
    <col min="2817" max="2817" width="0" style="108" hidden="1" customWidth="1"/>
    <col min="2818" max="2818" width="32.375" style="108" customWidth="1"/>
    <col min="2819" max="2819" width="36" style="108" customWidth="1"/>
    <col min="2820" max="2820" width="51.375" style="108" customWidth="1"/>
    <col min="2821" max="2821" width="9" style="108" customWidth="1"/>
    <col min="2822" max="2826" width="8" style="108" customWidth="1"/>
    <col min="2827" max="3071" width="14.375" style="108"/>
    <col min="3072" max="3072" width="4.375" style="108" customWidth="1"/>
    <col min="3073" max="3073" width="0" style="108" hidden="1" customWidth="1"/>
    <col min="3074" max="3074" width="32.375" style="108" customWidth="1"/>
    <col min="3075" max="3075" width="36" style="108" customWidth="1"/>
    <col min="3076" max="3076" width="51.375" style="108" customWidth="1"/>
    <col min="3077" max="3077" width="9" style="108" customWidth="1"/>
    <col min="3078" max="3082" width="8" style="108" customWidth="1"/>
    <col min="3083" max="3327" width="14.375" style="108"/>
    <col min="3328" max="3328" width="4.375" style="108" customWidth="1"/>
    <col min="3329" max="3329" width="0" style="108" hidden="1" customWidth="1"/>
    <col min="3330" max="3330" width="32.375" style="108" customWidth="1"/>
    <col min="3331" max="3331" width="36" style="108" customWidth="1"/>
    <col min="3332" max="3332" width="51.375" style="108" customWidth="1"/>
    <col min="3333" max="3333" width="9" style="108" customWidth="1"/>
    <col min="3334" max="3338" width="8" style="108" customWidth="1"/>
    <col min="3339" max="3583" width="14.375" style="108"/>
    <col min="3584" max="3584" width="4.375" style="108" customWidth="1"/>
    <col min="3585" max="3585" width="0" style="108" hidden="1" customWidth="1"/>
    <col min="3586" max="3586" width="32.375" style="108" customWidth="1"/>
    <col min="3587" max="3587" width="36" style="108" customWidth="1"/>
    <col min="3588" max="3588" width="51.375" style="108" customWidth="1"/>
    <col min="3589" max="3589" width="9" style="108" customWidth="1"/>
    <col min="3590" max="3594" width="8" style="108" customWidth="1"/>
    <col min="3595" max="3839" width="14.375" style="108"/>
    <col min="3840" max="3840" width="4.375" style="108" customWidth="1"/>
    <col min="3841" max="3841" width="0" style="108" hidden="1" customWidth="1"/>
    <col min="3842" max="3842" width="32.375" style="108" customWidth="1"/>
    <col min="3843" max="3843" width="36" style="108" customWidth="1"/>
    <col min="3844" max="3844" width="51.375" style="108" customWidth="1"/>
    <col min="3845" max="3845" width="9" style="108" customWidth="1"/>
    <col min="3846" max="3850" width="8" style="108" customWidth="1"/>
    <col min="3851" max="4095" width="14.375" style="108"/>
    <col min="4096" max="4096" width="4.375" style="108" customWidth="1"/>
    <col min="4097" max="4097" width="0" style="108" hidden="1" customWidth="1"/>
    <col min="4098" max="4098" width="32.375" style="108" customWidth="1"/>
    <col min="4099" max="4099" width="36" style="108" customWidth="1"/>
    <col min="4100" max="4100" width="51.375" style="108" customWidth="1"/>
    <col min="4101" max="4101" width="9" style="108" customWidth="1"/>
    <col min="4102" max="4106" width="8" style="108" customWidth="1"/>
    <col min="4107" max="4351" width="14.375" style="108"/>
    <col min="4352" max="4352" width="4.375" style="108" customWidth="1"/>
    <col min="4353" max="4353" width="0" style="108" hidden="1" customWidth="1"/>
    <col min="4354" max="4354" width="32.375" style="108" customWidth="1"/>
    <col min="4355" max="4355" width="36" style="108" customWidth="1"/>
    <col min="4356" max="4356" width="51.375" style="108" customWidth="1"/>
    <col min="4357" max="4357" width="9" style="108" customWidth="1"/>
    <col min="4358" max="4362" width="8" style="108" customWidth="1"/>
    <col min="4363" max="4607" width="14.375" style="108"/>
    <col min="4608" max="4608" width="4.375" style="108" customWidth="1"/>
    <col min="4609" max="4609" width="0" style="108" hidden="1" customWidth="1"/>
    <col min="4610" max="4610" width="32.375" style="108" customWidth="1"/>
    <col min="4611" max="4611" width="36" style="108" customWidth="1"/>
    <col min="4612" max="4612" width="51.375" style="108" customWidth="1"/>
    <col min="4613" max="4613" width="9" style="108" customWidth="1"/>
    <col min="4614" max="4618" width="8" style="108" customWidth="1"/>
    <col min="4619" max="4863" width="14.375" style="108"/>
    <col min="4864" max="4864" width="4.375" style="108" customWidth="1"/>
    <col min="4865" max="4865" width="0" style="108" hidden="1" customWidth="1"/>
    <col min="4866" max="4866" width="32.375" style="108" customWidth="1"/>
    <col min="4867" max="4867" width="36" style="108" customWidth="1"/>
    <col min="4868" max="4868" width="51.375" style="108" customWidth="1"/>
    <col min="4869" max="4869" width="9" style="108" customWidth="1"/>
    <col min="4870" max="4874" width="8" style="108" customWidth="1"/>
    <col min="4875" max="5119" width="14.375" style="108"/>
    <col min="5120" max="5120" width="4.375" style="108" customWidth="1"/>
    <col min="5121" max="5121" width="0" style="108" hidden="1" customWidth="1"/>
    <col min="5122" max="5122" width="32.375" style="108" customWidth="1"/>
    <col min="5123" max="5123" width="36" style="108" customWidth="1"/>
    <col min="5124" max="5124" width="51.375" style="108" customWidth="1"/>
    <col min="5125" max="5125" width="9" style="108" customWidth="1"/>
    <col min="5126" max="5130" width="8" style="108" customWidth="1"/>
    <col min="5131" max="5375" width="14.375" style="108"/>
    <col min="5376" max="5376" width="4.375" style="108" customWidth="1"/>
    <col min="5377" max="5377" width="0" style="108" hidden="1" customWidth="1"/>
    <col min="5378" max="5378" width="32.375" style="108" customWidth="1"/>
    <col min="5379" max="5379" width="36" style="108" customWidth="1"/>
    <col min="5380" max="5380" width="51.375" style="108" customWidth="1"/>
    <col min="5381" max="5381" width="9" style="108" customWidth="1"/>
    <col min="5382" max="5386" width="8" style="108" customWidth="1"/>
    <col min="5387" max="5631" width="14.375" style="108"/>
    <col min="5632" max="5632" width="4.375" style="108" customWidth="1"/>
    <col min="5633" max="5633" width="0" style="108" hidden="1" customWidth="1"/>
    <col min="5634" max="5634" width="32.375" style="108" customWidth="1"/>
    <col min="5635" max="5635" width="36" style="108" customWidth="1"/>
    <col min="5636" max="5636" width="51.375" style="108" customWidth="1"/>
    <col min="5637" max="5637" width="9" style="108" customWidth="1"/>
    <col min="5638" max="5642" width="8" style="108" customWidth="1"/>
    <col min="5643" max="5887" width="14.375" style="108"/>
    <col min="5888" max="5888" width="4.375" style="108" customWidth="1"/>
    <col min="5889" max="5889" width="0" style="108" hidden="1" customWidth="1"/>
    <col min="5890" max="5890" width="32.375" style="108" customWidth="1"/>
    <col min="5891" max="5891" width="36" style="108" customWidth="1"/>
    <col min="5892" max="5892" width="51.375" style="108" customWidth="1"/>
    <col min="5893" max="5893" width="9" style="108" customWidth="1"/>
    <col min="5894" max="5898" width="8" style="108" customWidth="1"/>
    <col min="5899" max="6143" width="14.375" style="108"/>
    <col min="6144" max="6144" width="4.375" style="108" customWidth="1"/>
    <col min="6145" max="6145" width="0" style="108" hidden="1" customWidth="1"/>
    <col min="6146" max="6146" width="32.375" style="108" customWidth="1"/>
    <col min="6147" max="6147" width="36" style="108" customWidth="1"/>
    <col min="6148" max="6148" width="51.375" style="108" customWidth="1"/>
    <col min="6149" max="6149" width="9" style="108" customWidth="1"/>
    <col min="6150" max="6154" width="8" style="108" customWidth="1"/>
    <col min="6155" max="6399" width="14.375" style="108"/>
    <col min="6400" max="6400" width="4.375" style="108" customWidth="1"/>
    <col min="6401" max="6401" width="0" style="108" hidden="1" customWidth="1"/>
    <col min="6402" max="6402" width="32.375" style="108" customWidth="1"/>
    <col min="6403" max="6403" width="36" style="108" customWidth="1"/>
    <col min="6404" max="6404" width="51.375" style="108" customWidth="1"/>
    <col min="6405" max="6405" width="9" style="108" customWidth="1"/>
    <col min="6406" max="6410" width="8" style="108" customWidth="1"/>
    <col min="6411" max="6655" width="14.375" style="108"/>
    <col min="6656" max="6656" width="4.375" style="108" customWidth="1"/>
    <col min="6657" max="6657" width="0" style="108" hidden="1" customWidth="1"/>
    <col min="6658" max="6658" width="32.375" style="108" customWidth="1"/>
    <col min="6659" max="6659" width="36" style="108" customWidth="1"/>
    <col min="6660" max="6660" width="51.375" style="108" customWidth="1"/>
    <col min="6661" max="6661" width="9" style="108" customWidth="1"/>
    <col min="6662" max="6666" width="8" style="108" customWidth="1"/>
    <col min="6667" max="6911" width="14.375" style="108"/>
    <col min="6912" max="6912" width="4.375" style="108" customWidth="1"/>
    <col min="6913" max="6913" width="0" style="108" hidden="1" customWidth="1"/>
    <col min="6914" max="6914" width="32.375" style="108" customWidth="1"/>
    <col min="6915" max="6915" width="36" style="108" customWidth="1"/>
    <col min="6916" max="6916" width="51.375" style="108" customWidth="1"/>
    <col min="6917" max="6917" width="9" style="108" customWidth="1"/>
    <col min="6918" max="6922" width="8" style="108" customWidth="1"/>
    <col min="6923" max="7167" width="14.375" style="108"/>
    <col min="7168" max="7168" width="4.375" style="108" customWidth="1"/>
    <col min="7169" max="7169" width="0" style="108" hidden="1" customWidth="1"/>
    <col min="7170" max="7170" width="32.375" style="108" customWidth="1"/>
    <col min="7171" max="7171" width="36" style="108" customWidth="1"/>
    <col min="7172" max="7172" width="51.375" style="108" customWidth="1"/>
    <col min="7173" max="7173" width="9" style="108" customWidth="1"/>
    <col min="7174" max="7178" width="8" style="108" customWidth="1"/>
    <col min="7179" max="7423" width="14.375" style="108"/>
    <col min="7424" max="7424" width="4.375" style="108" customWidth="1"/>
    <col min="7425" max="7425" width="0" style="108" hidden="1" customWidth="1"/>
    <col min="7426" max="7426" width="32.375" style="108" customWidth="1"/>
    <col min="7427" max="7427" width="36" style="108" customWidth="1"/>
    <col min="7428" max="7428" width="51.375" style="108" customWidth="1"/>
    <col min="7429" max="7429" width="9" style="108" customWidth="1"/>
    <col min="7430" max="7434" width="8" style="108" customWidth="1"/>
    <col min="7435" max="7679" width="14.375" style="108"/>
    <col min="7680" max="7680" width="4.375" style="108" customWidth="1"/>
    <col min="7681" max="7681" width="0" style="108" hidden="1" customWidth="1"/>
    <col min="7682" max="7682" width="32.375" style="108" customWidth="1"/>
    <col min="7683" max="7683" width="36" style="108" customWidth="1"/>
    <col min="7684" max="7684" width="51.375" style="108" customWidth="1"/>
    <col min="7685" max="7685" width="9" style="108" customWidth="1"/>
    <col min="7686" max="7690" width="8" style="108" customWidth="1"/>
    <col min="7691" max="7935" width="14.375" style="108"/>
    <col min="7936" max="7936" width="4.375" style="108" customWidth="1"/>
    <col min="7937" max="7937" width="0" style="108" hidden="1" customWidth="1"/>
    <col min="7938" max="7938" width="32.375" style="108" customWidth="1"/>
    <col min="7939" max="7939" width="36" style="108" customWidth="1"/>
    <col min="7940" max="7940" width="51.375" style="108" customWidth="1"/>
    <col min="7941" max="7941" width="9" style="108" customWidth="1"/>
    <col min="7942" max="7946" width="8" style="108" customWidth="1"/>
    <col min="7947" max="8191" width="14.375" style="108"/>
    <col min="8192" max="8192" width="4.375" style="108" customWidth="1"/>
    <col min="8193" max="8193" width="0" style="108" hidden="1" customWidth="1"/>
    <col min="8194" max="8194" width="32.375" style="108" customWidth="1"/>
    <col min="8195" max="8195" width="36" style="108" customWidth="1"/>
    <col min="8196" max="8196" width="51.375" style="108" customWidth="1"/>
    <col min="8197" max="8197" width="9" style="108" customWidth="1"/>
    <col min="8198" max="8202" width="8" style="108" customWidth="1"/>
    <col min="8203" max="8447" width="14.375" style="108"/>
    <col min="8448" max="8448" width="4.375" style="108" customWidth="1"/>
    <col min="8449" max="8449" width="0" style="108" hidden="1" customWidth="1"/>
    <col min="8450" max="8450" width="32.375" style="108" customWidth="1"/>
    <col min="8451" max="8451" width="36" style="108" customWidth="1"/>
    <col min="8452" max="8452" width="51.375" style="108" customWidth="1"/>
    <col min="8453" max="8453" width="9" style="108" customWidth="1"/>
    <col min="8454" max="8458" width="8" style="108" customWidth="1"/>
    <col min="8459" max="8703" width="14.375" style="108"/>
    <col min="8704" max="8704" width="4.375" style="108" customWidth="1"/>
    <col min="8705" max="8705" width="0" style="108" hidden="1" customWidth="1"/>
    <col min="8706" max="8706" width="32.375" style="108" customWidth="1"/>
    <col min="8707" max="8707" width="36" style="108" customWidth="1"/>
    <col min="8708" max="8708" width="51.375" style="108" customWidth="1"/>
    <col min="8709" max="8709" width="9" style="108" customWidth="1"/>
    <col min="8710" max="8714" width="8" style="108" customWidth="1"/>
    <col min="8715" max="8959" width="14.375" style="108"/>
    <col min="8960" max="8960" width="4.375" style="108" customWidth="1"/>
    <col min="8961" max="8961" width="0" style="108" hidden="1" customWidth="1"/>
    <col min="8962" max="8962" width="32.375" style="108" customWidth="1"/>
    <col min="8963" max="8963" width="36" style="108" customWidth="1"/>
    <col min="8964" max="8964" width="51.375" style="108" customWidth="1"/>
    <col min="8965" max="8965" width="9" style="108" customWidth="1"/>
    <col min="8966" max="8970" width="8" style="108" customWidth="1"/>
    <col min="8971" max="9215" width="14.375" style="108"/>
    <col min="9216" max="9216" width="4.375" style="108" customWidth="1"/>
    <col min="9217" max="9217" width="0" style="108" hidden="1" customWidth="1"/>
    <col min="9218" max="9218" width="32.375" style="108" customWidth="1"/>
    <col min="9219" max="9219" width="36" style="108" customWidth="1"/>
    <col min="9220" max="9220" width="51.375" style="108" customWidth="1"/>
    <col min="9221" max="9221" width="9" style="108" customWidth="1"/>
    <col min="9222" max="9226" width="8" style="108" customWidth="1"/>
    <col min="9227" max="9471" width="14.375" style="108"/>
    <col min="9472" max="9472" width="4.375" style="108" customWidth="1"/>
    <col min="9473" max="9473" width="0" style="108" hidden="1" customWidth="1"/>
    <col min="9474" max="9474" width="32.375" style="108" customWidth="1"/>
    <col min="9475" max="9475" width="36" style="108" customWidth="1"/>
    <col min="9476" max="9476" width="51.375" style="108" customWidth="1"/>
    <col min="9477" max="9477" width="9" style="108" customWidth="1"/>
    <col min="9478" max="9482" width="8" style="108" customWidth="1"/>
    <col min="9483" max="9727" width="14.375" style="108"/>
    <col min="9728" max="9728" width="4.375" style="108" customWidth="1"/>
    <col min="9729" max="9729" width="0" style="108" hidden="1" customWidth="1"/>
    <col min="9730" max="9730" width="32.375" style="108" customWidth="1"/>
    <col min="9731" max="9731" width="36" style="108" customWidth="1"/>
    <col min="9732" max="9732" width="51.375" style="108" customWidth="1"/>
    <col min="9733" max="9733" width="9" style="108" customWidth="1"/>
    <col min="9734" max="9738" width="8" style="108" customWidth="1"/>
    <col min="9739" max="9983" width="14.375" style="108"/>
    <col min="9984" max="9984" width="4.375" style="108" customWidth="1"/>
    <col min="9985" max="9985" width="0" style="108" hidden="1" customWidth="1"/>
    <col min="9986" max="9986" width="32.375" style="108" customWidth="1"/>
    <col min="9987" max="9987" width="36" style="108" customWidth="1"/>
    <col min="9988" max="9988" width="51.375" style="108" customWidth="1"/>
    <col min="9989" max="9989" width="9" style="108" customWidth="1"/>
    <col min="9990" max="9994" width="8" style="108" customWidth="1"/>
    <col min="9995" max="10239" width="14.375" style="108"/>
    <col min="10240" max="10240" width="4.375" style="108" customWidth="1"/>
    <col min="10241" max="10241" width="0" style="108" hidden="1" customWidth="1"/>
    <col min="10242" max="10242" width="32.375" style="108" customWidth="1"/>
    <col min="10243" max="10243" width="36" style="108" customWidth="1"/>
    <col min="10244" max="10244" width="51.375" style="108" customWidth="1"/>
    <col min="10245" max="10245" width="9" style="108" customWidth="1"/>
    <col min="10246" max="10250" width="8" style="108" customWidth="1"/>
    <col min="10251" max="10495" width="14.375" style="108"/>
    <col min="10496" max="10496" width="4.375" style="108" customWidth="1"/>
    <col min="10497" max="10497" width="0" style="108" hidden="1" customWidth="1"/>
    <col min="10498" max="10498" width="32.375" style="108" customWidth="1"/>
    <col min="10499" max="10499" width="36" style="108" customWidth="1"/>
    <col min="10500" max="10500" width="51.375" style="108" customWidth="1"/>
    <col min="10501" max="10501" width="9" style="108" customWidth="1"/>
    <col min="10502" max="10506" width="8" style="108" customWidth="1"/>
    <col min="10507" max="10751" width="14.375" style="108"/>
    <col min="10752" max="10752" width="4.375" style="108" customWidth="1"/>
    <col min="10753" max="10753" width="0" style="108" hidden="1" customWidth="1"/>
    <col min="10754" max="10754" width="32.375" style="108" customWidth="1"/>
    <col min="10755" max="10755" width="36" style="108" customWidth="1"/>
    <col min="10756" max="10756" width="51.375" style="108" customWidth="1"/>
    <col min="10757" max="10757" width="9" style="108" customWidth="1"/>
    <col min="10758" max="10762" width="8" style="108" customWidth="1"/>
    <col min="10763" max="11007" width="14.375" style="108"/>
    <col min="11008" max="11008" width="4.375" style="108" customWidth="1"/>
    <col min="11009" max="11009" width="0" style="108" hidden="1" customWidth="1"/>
    <col min="11010" max="11010" width="32.375" style="108" customWidth="1"/>
    <col min="11011" max="11011" width="36" style="108" customWidth="1"/>
    <col min="11012" max="11012" width="51.375" style="108" customWidth="1"/>
    <col min="11013" max="11013" width="9" style="108" customWidth="1"/>
    <col min="11014" max="11018" width="8" style="108" customWidth="1"/>
    <col min="11019" max="11263" width="14.375" style="108"/>
    <col min="11264" max="11264" width="4.375" style="108" customWidth="1"/>
    <col min="11265" max="11265" width="0" style="108" hidden="1" customWidth="1"/>
    <col min="11266" max="11266" width="32.375" style="108" customWidth="1"/>
    <col min="11267" max="11267" width="36" style="108" customWidth="1"/>
    <col min="11268" max="11268" width="51.375" style="108" customWidth="1"/>
    <col min="11269" max="11269" width="9" style="108" customWidth="1"/>
    <col min="11270" max="11274" width="8" style="108" customWidth="1"/>
    <col min="11275" max="11519" width="14.375" style="108"/>
    <col min="11520" max="11520" width="4.375" style="108" customWidth="1"/>
    <col min="11521" max="11521" width="0" style="108" hidden="1" customWidth="1"/>
    <col min="11522" max="11522" width="32.375" style="108" customWidth="1"/>
    <col min="11523" max="11523" width="36" style="108" customWidth="1"/>
    <col min="11524" max="11524" width="51.375" style="108" customWidth="1"/>
    <col min="11525" max="11525" width="9" style="108" customWidth="1"/>
    <col min="11526" max="11530" width="8" style="108" customWidth="1"/>
    <col min="11531" max="11775" width="14.375" style="108"/>
    <col min="11776" max="11776" width="4.375" style="108" customWidth="1"/>
    <col min="11777" max="11777" width="0" style="108" hidden="1" customWidth="1"/>
    <col min="11778" max="11778" width="32.375" style="108" customWidth="1"/>
    <col min="11779" max="11779" width="36" style="108" customWidth="1"/>
    <col min="11780" max="11780" width="51.375" style="108" customWidth="1"/>
    <col min="11781" max="11781" width="9" style="108" customWidth="1"/>
    <col min="11782" max="11786" width="8" style="108" customWidth="1"/>
    <col min="11787" max="12031" width="14.375" style="108"/>
    <col min="12032" max="12032" width="4.375" style="108" customWidth="1"/>
    <col min="12033" max="12033" width="0" style="108" hidden="1" customWidth="1"/>
    <col min="12034" max="12034" width="32.375" style="108" customWidth="1"/>
    <col min="12035" max="12035" width="36" style="108" customWidth="1"/>
    <col min="12036" max="12036" width="51.375" style="108" customWidth="1"/>
    <col min="12037" max="12037" width="9" style="108" customWidth="1"/>
    <col min="12038" max="12042" width="8" style="108" customWidth="1"/>
    <col min="12043" max="12287" width="14.375" style="108"/>
    <col min="12288" max="12288" width="4.375" style="108" customWidth="1"/>
    <col min="12289" max="12289" width="0" style="108" hidden="1" customWidth="1"/>
    <col min="12290" max="12290" width="32.375" style="108" customWidth="1"/>
    <col min="12291" max="12291" width="36" style="108" customWidth="1"/>
    <col min="12292" max="12292" width="51.375" style="108" customWidth="1"/>
    <col min="12293" max="12293" width="9" style="108" customWidth="1"/>
    <col min="12294" max="12298" width="8" style="108" customWidth="1"/>
    <col min="12299" max="12543" width="14.375" style="108"/>
    <col min="12544" max="12544" width="4.375" style="108" customWidth="1"/>
    <col min="12545" max="12545" width="0" style="108" hidden="1" customWidth="1"/>
    <col min="12546" max="12546" width="32.375" style="108" customWidth="1"/>
    <col min="12547" max="12547" width="36" style="108" customWidth="1"/>
    <col min="12548" max="12548" width="51.375" style="108" customWidth="1"/>
    <col min="12549" max="12549" width="9" style="108" customWidth="1"/>
    <col min="12550" max="12554" width="8" style="108" customWidth="1"/>
    <col min="12555" max="12799" width="14.375" style="108"/>
    <col min="12800" max="12800" width="4.375" style="108" customWidth="1"/>
    <col min="12801" max="12801" width="0" style="108" hidden="1" customWidth="1"/>
    <col min="12802" max="12802" width="32.375" style="108" customWidth="1"/>
    <col min="12803" max="12803" width="36" style="108" customWidth="1"/>
    <col min="12804" max="12804" width="51.375" style="108" customWidth="1"/>
    <col min="12805" max="12805" width="9" style="108" customWidth="1"/>
    <col min="12806" max="12810" width="8" style="108" customWidth="1"/>
    <col min="12811" max="13055" width="14.375" style="108"/>
    <col min="13056" max="13056" width="4.375" style="108" customWidth="1"/>
    <col min="13057" max="13057" width="0" style="108" hidden="1" customWidth="1"/>
    <col min="13058" max="13058" width="32.375" style="108" customWidth="1"/>
    <col min="13059" max="13059" width="36" style="108" customWidth="1"/>
    <col min="13060" max="13060" width="51.375" style="108" customWidth="1"/>
    <col min="13061" max="13061" width="9" style="108" customWidth="1"/>
    <col min="13062" max="13066" width="8" style="108" customWidth="1"/>
    <col min="13067" max="13311" width="14.375" style="108"/>
    <col min="13312" max="13312" width="4.375" style="108" customWidth="1"/>
    <col min="13313" max="13313" width="0" style="108" hidden="1" customWidth="1"/>
    <col min="13314" max="13314" width="32.375" style="108" customWidth="1"/>
    <col min="13315" max="13315" width="36" style="108" customWidth="1"/>
    <col min="13316" max="13316" width="51.375" style="108" customWidth="1"/>
    <col min="13317" max="13317" width="9" style="108" customWidth="1"/>
    <col min="13318" max="13322" width="8" style="108" customWidth="1"/>
    <col min="13323" max="13567" width="14.375" style="108"/>
    <col min="13568" max="13568" width="4.375" style="108" customWidth="1"/>
    <col min="13569" max="13569" width="0" style="108" hidden="1" customWidth="1"/>
    <col min="13570" max="13570" width="32.375" style="108" customWidth="1"/>
    <col min="13571" max="13571" width="36" style="108" customWidth="1"/>
    <col min="13572" max="13572" width="51.375" style="108" customWidth="1"/>
    <col min="13573" max="13573" width="9" style="108" customWidth="1"/>
    <col min="13574" max="13578" width="8" style="108" customWidth="1"/>
    <col min="13579" max="13823" width="14.375" style="108"/>
    <col min="13824" max="13824" width="4.375" style="108" customWidth="1"/>
    <col min="13825" max="13825" width="0" style="108" hidden="1" customWidth="1"/>
    <col min="13826" max="13826" width="32.375" style="108" customWidth="1"/>
    <col min="13827" max="13827" width="36" style="108" customWidth="1"/>
    <col min="13828" max="13828" width="51.375" style="108" customWidth="1"/>
    <col min="13829" max="13829" width="9" style="108" customWidth="1"/>
    <col min="13830" max="13834" width="8" style="108" customWidth="1"/>
    <col min="13835" max="14079" width="14.375" style="108"/>
    <col min="14080" max="14080" width="4.375" style="108" customWidth="1"/>
    <col min="14081" max="14081" width="0" style="108" hidden="1" customWidth="1"/>
    <col min="14082" max="14082" width="32.375" style="108" customWidth="1"/>
    <col min="14083" max="14083" width="36" style="108" customWidth="1"/>
    <col min="14084" max="14084" width="51.375" style="108" customWidth="1"/>
    <col min="14085" max="14085" width="9" style="108" customWidth="1"/>
    <col min="14086" max="14090" width="8" style="108" customWidth="1"/>
    <col min="14091" max="14335" width="14.375" style="108"/>
    <col min="14336" max="14336" width="4.375" style="108" customWidth="1"/>
    <col min="14337" max="14337" width="0" style="108" hidden="1" customWidth="1"/>
    <col min="14338" max="14338" width="32.375" style="108" customWidth="1"/>
    <col min="14339" max="14339" width="36" style="108" customWidth="1"/>
    <col min="14340" max="14340" width="51.375" style="108" customWidth="1"/>
    <col min="14341" max="14341" width="9" style="108" customWidth="1"/>
    <col min="14342" max="14346" width="8" style="108" customWidth="1"/>
    <col min="14347" max="14591" width="14.375" style="108"/>
    <col min="14592" max="14592" width="4.375" style="108" customWidth="1"/>
    <col min="14593" max="14593" width="0" style="108" hidden="1" customWidth="1"/>
    <col min="14594" max="14594" width="32.375" style="108" customWidth="1"/>
    <col min="14595" max="14595" width="36" style="108" customWidth="1"/>
    <col min="14596" max="14596" width="51.375" style="108" customWidth="1"/>
    <col min="14597" max="14597" width="9" style="108" customWidth="1"/>
    <col min="14598" max="14602" width="8" style="108" customWidth="1"/>
    <col min="14603" max="14847" width="14.375" style="108"/>
    <col min="14848" max="14848" width="4.375" style="108" customWidth="1"/>
    <col min="14849" max="14849" width="0" style="108" hidden="1" customWidth="1"/>
    <col min="14850" max="14850" width="32.375" style="108" customWidth="1"/>
    <col min="14851" max="14851" width="36" style="108" customWidth="1"/>
    <col min="14852" max="14852" width="51.375" style="108" customWidth="1"/>
    <col min="14853" max="14853" width="9" style="108" customWidth="1"/>
    <col min="14854" max="14858" width="8" style="108" customWidth="1"/>
    <col min="14859" max="15103" width="14.375" style="108"/>
    <col min="15104" max="15104" width="4.375" style="108" customWidth="1"/>
    <col min="15105" max="15105" width="0" style="108" hidden="1" customWidth="1"/>
    <col min="15106" max="15106" width="32.375" style="108" customWidth="1"/>
    <col min="15107" max="15107" width="36" style="108" customWidth="1"/>
    <col min="15108" max="15108" width="51.375" style="108" customWidth="1"/>
    <col min="15109" max="15109" width="9" style="108" customWidth="1"/>
    <col min="15110" max="15114" width="8" style="108" customWidth="1"/>
    <col min="15115" max="15359" width="14.375" style="108"/>
    <col min="15360" max="15360" width="4.375" style="108" customWidth="1"/>
    <col min="15361" max="15361" width="0" style="108" hidden="1" customWidth="1"/>
    <col min="15362" max="15362" width="32.375" style="108" customWidth="1"/>
    <col min="15363" max="15363" width="36" style="108" customWidth="1"/>
    <col min="15364" max="15364" width="51.375" style="108" customWidth="1"/>
    <col min="15365" max="15365" width="9" style="108" customWidth="1"/>
    <col min="15366" max="15370" width="8" style="108" customWidth="1"/>
    <col min="15371" max="15615" width="14.375" style="108"/>
    <col min="15616" max="15616" width="4.375" style="108" customWidth="1"/>
    <col min="15617" max="15617" width="0" style="108" hidden="1" customWidth="1"/>
    <col min="15618" max="15618" width="32.375" style="108" customWidth="1"/>
    <col min="15619" max="15619" width="36" style="108" customWidth="1"/>
    <col min="15620" max="15620" width="51.375" style="108" customWidth="1"/>
    <col min="15621" max="15621" width="9" style="108" customWidth="1"/>
    <col min="15622" max="15626" width="8" style="108" customWidth="1"/>
    <col min="15627" max="15871" width="14.375" style="108"/>
    <col min="15872" max="15872" width="4.375" style="108" customWidth="1"/>
    <col min="15873" max="15873" width="0" style="108" hidden="1" customWidth="1"/>
    <col min="15874" max="15874" width="32.375" style="108" customWidth="1"/>
    <col min="15875" max="15875" width="36" style="108" customWidth="1"/>
    <col min="15876" max="15876" width="51.375" style="108" customWidth="1"/>
    <col min="15877" max="15877" width="9" style="108" customWidth="1"/>
    <col min="15878" max="15882" width="8" style="108" customWidth="1"/>
    <col min="15883" max="16127" width="14.375" style="108"/>
    <col min="16128" max="16128" width="4.375" style="108" customWidth="1"/>
    <col min="16129" max="16129" width="0" style="108" hidden="1" customWidth="1"/>
    <col min="16130" max="16130" width="32.375" style="108" customWidth="1"/>
    <col min="16131" max="16131" width="36" style="108" customWidth="1"/>
    <col min="16132" max="16132" width="51.375" style="108" customWidth="1"/>
    <col min="16133" max="16133" width="9" style="108" customWidth="1"/>
    <col min="16134" max="16138" width="8" style="108" customWidth="1"/>
    <col min="16139" max="16384" width="14.375" style="108"/>
  </cols>
  <sheetData>
    <row r="1" spans="1:10" ht="15.75" customHeight="1" x14ac:dyDescent="0.2">
      <c r="A1" s="163" t="s">
        <v>0</v>
      </c>
      <c r="B1" s="164"/>
      <c r="C1" s="164"/>
      <c r="D1" s="164"/>
      <c r="E1" s="107"/>
      <c r="F1" s="107"/>
      <c r="G1" s="107"/>
      <c r="H1" s="107"/>
      <c r="I1" s="107"/>
      <c r="J1" s="107"/>
    </row>
    <row r="2" spans="1:10" ht="35.25" customHeight="1" x14ac:dyDescent="0.2">
      <c r="A2" s="165" t="s">
        <v>428</v>
      </c>
      <c r="B2" s="166"/>
      <c r="C2" s="166"/>
      <c r="D2" s="166"/>
      <c r="E2" s="107"/>
      <c r="F2" s="107"/>
      <c r="G2" s="107"/>
      <c r="H2" s="107"/>
      <c r="I2" s="107"/>
      <c r="J2" s="107"/>
    </row>
    <row r="3" spans="1:10" ht="47.25" customHeight="1" x14ac:dyDescent="0.2">
      <c r="A3" s="109" t="s">
        <v>1</v>
      </c>
      <c r="B3" s="109" t="s">
        <v>2</v>
      </c>
      <c r="C3" s="110" t="s">
        <v>2</v>
      </c>
      <c r="D3" s="110" t="s">
        <v>415</v>
      </c>
      <c r="E3" s="107"/>
      <c r="F3" s="107"/>
      <c r="G3" s="107"/>
      <c r="H3" s="107"/>
      <c r="I3" s="107"/>
      <c r="J3" s="107"/>
    </row>
    <row r="4" spans="1:10" ht="24" customHeight="1" x14ac:dyDescent="0.2">
      <c r="A4" s="112" t="s">
        <v>6</v>
      </c>
      <c r="B4" s="113"/>
      <c r="C4" s="114" t="s">
        <v>7</v>
      </c>
      <c r="D4" s="111"/>
      <c r="E4" s="107"/>
      <c r="F4" s="107"/>
      <c r="G4" s="107"/>
      <c r="H4" s="107"/>
      <c r="I4" s="107"/>
      <c r="J4" s="107"/>
    </row>
    <row r="5" spans="1:10" ht="15.75" x14ac:dyDescent="0.2">
      <c r="A5" s="115" t="s">
        <v>8</v>
      </c>
      <c r="B5" s="113"/>
      <c r="C5" s="116" t="s">
        <v>416</v>
      </c>
      <c r="D5" s="117" t="s">
        <v>351</v>
      </c>
      <c r="E5" s="107"/>
      <c r="F5" s="107"/>
      <c r="G5" s="107"/>
      <c r="H5" s="107"/>
      <c r="I5" s="107"/>
      <c r="J5" s="107"/>
    </row>
    <row r="6" spans="1:10" ht="15.75" x14ac:dyDescent="0.2">
      <c r="A6" s="115" t="s">
        <v>10</v>
      </c>
      <c r="B6" s="113"/>
      <c r="C6" s="116" t="s">
        <v>9</v>
      </c>
      <c r="D6" s="117" t="s">
        <v>352</v>
      </c>
      <c r="E6" s="107"/>
      <c r="F6" s="107"/>
      <c r="G6" s="107"/>
      <c r="H6" s="107"/>
      <c r="I6" s="107"/>
      <c r="J6" s="107"/>
    </row>
    <row r="7" spans="1:10" ht="15.75" x14ac:dyDescent="0.2">
      <c r="A7" s="115" t="s">
        <v>13</v>
      </c>
      <c r="B7" s="113"/>
      <c r="C7" s="116" t="s">
        <v>70</v>
      </c>
      <c r="D7" s="117" t="s">
        <v>353</v>
      </c>
      <c r="E7" s="107"/>
      <c r="F7" s="107"/>
      <c r="G7" s="107"/>
      <c r="H7" s="107"/>
      <c r="I7" s="107"/>
      <c r="J7" s="107"/>
    </row>
    <row r="8" spans="1:10" ht="15.75" x14ac:dyDescent="0.2">
      <c r="A8" s="115" t="s">
        <v>15</v>
      </c>
      <c r="B8" s="113"/>
      <c r="C8" s="116" t="s">
        <v>223</v>
      </c>
      <c r="D8" s="117" t="s">
        <v>354</v>
      </c>
      <c r="E8" s="107"/>
      <c r="F8" s="107"/>
      <c r="G8" s="107"/>
      <c r="H8" s="107"/>
      <c r="I8" s="107"/>
      <c r="J8" s="107"/>
    </row>
    <row r="9" spans="1:10" ht="15.75" x14ac:dyDescent="0.2">
      <c r="A9" s="115" t="s">
        <v>17</v>
      </c>
      <c r="B9" s="113"/>
      <c r="C9" s="116" t="s">
        <v>224</v>
      </c>
      <c r="D9" s="117" t="s">
        <v>355</v>
      </c>
      <c r="E9" s="107"/>
      <c r="F9" s="107"/>
      <c r="G9" s="107"/>
      <c r="H9" s="107"/>
      <c r="I9" s="107"/>
      <c r="J9" s="107"/>
    </row>
    <row r="10" spans="1:10" ht="15.75" x14ac:dyDescent="0.2">
      <c r="A10" s="115" t="s">
        <v>19</v>
      </c>
      <c r="B10" s="113"/>
      <c r="C10" s="116" t="s">
        <v>225</v>
      </c>
      <c r="D10" s="117" t="s">
        <v>356</v>
      </c>
      <c r="E10" s="107"/>
      <c r="F10" s="107"/>
      <c r="G10" s="107"/>
      <c r="H10" s="107"/>
      <c r="I10" s="107"/>
      <c r="J10" s="107"/>
    </row>
    <row r="11" spans="1:10" ht="15.75" x14ac:dyDescent="0.2">
      <c r="A11" s="115" t="s">
        <v>21</v>
      </c>
      <c r="B11" s="113"/>
      <c r="C11" s="116" t="s">
        <v>417</v>
      </c>
      <c r="D11" s="117" t="s">
        <v>418</v>
      </c>
      <c r="E11" s="107"/>
      <c r="F11" s="107"/>
      <c r="G11" s="107"/>
      <c r="H11" s="107"/>
      <c r="I11" s="107"/>
      <c r="J11" s="107"/>
    </row>
    <row r="12" spans="1:10" ht="15.75" x14ac:dyDescent="0.2">
      <c r="A12" s="115" t="s">
        <v>23</v>
      </c>
      <c r="B12" s="113"/>
      <c r="C12" s="116" t="s">
        <v>14</v>
      </c>
      <c r="D12" s="117" t="s">
        <v>357</v>
      </c>
      <c r="E12" s="107"/>
      <c r="F12" s="107"/>
      <c r="G12" s="107"/>
      <c r="H12" s="107"/>
      <c r="I12" s="107"/>
      <c r="J12" s="107"/>
    </row>
    <row r="13" spans="1:10" ht="15.75" x14ac:dyDescent="0.2">
      <c r="A13" s="115" t="s">
        <v>25</v>
      </c>
      <c r="B13" s="113"/>
      <c r="C13" s="116" t="s">
        <v>226</v>
      </c>
      <c r="D13" s="117" t="s">
        <v>358</v>
      </c>
      <c r="E13" s="107"/>
      <c r="F13" s="107"/>
      <c r="G13" s="107"/>
      <c r="H13" s="107"/>
      <c r="I13" s="107"/>
      <c r="J13" s="107"/>
    </row>
    <row r="14" spans="1:10" ht="15.75" x14ac:dyDescent="0.2">
      <c r="A14" s="115" t="s">
        <v>27</v>
      </c>
      <c r="B14" s="113"/>
      <c r="C14" s="116" t="s">
        <v>16</v>
      </c>
      <c r="D14" s="117" t="s">
        <v>359</v>
      </c>
      <c r="E14" s="107"/>
      <c r="F14" s="107"/>
      <c r="G14" s="107"/>
      <c r="H14" s="107"/>
      <c r="I14" s="107"/>
      <c r="J14" s="107"/>
    </row>
    <row r="15" spans="1:10" ht="21" customHeight="1" x14ac:dyDescent="0.2">
      <c r="A15" s="115" t="s">
        <v>29</v>
      </c>
      <c r="B15" s="113"/>
      <c r="C15" s="116" t="s">
        <v>11</v>
      </c>
      <c r="D15" s="117" t="s">
        <v>360</v>
      </c>
      <c r="E15" s="107"/>
      <c r="F15" s="107"/>
      <c r="G15" s="107"/>
      <c r="H15" s="107"/>
      <c r="I15" s="107"/>
      <c r="J15" s="107"/>
    </row>
    <row r="16" spans="1:10" ht="15.75" x14ac:dyDescent="0.2">
      <c r="A16" s="115" t="s">
        <v>31</v>
      </c>
      <c r="B16" s="113"/>
      <c r="C16" s="116" t="s">
        <v>18</v>
      </c>
      <c r="D16" s="117" t="s">
        <v>361</v>
      </c>
      <c r="E16" s="107"/>
      <c r="F16" s="107"/>
      <c r="G16" s="107"/>
      <c r="H16" s="107"/>
      <c r="I16" s="107"/>
      <c r="J16" s="107"/>
    </row>
    <row r="17" spans="1:10" ht="15.75" x14ac:dyDescent="0.2">
      <c r="A17" s="115" t="s">
        <v>227</v>
      </c>
      <c r="B17" s="115"/>
      <c r="C17" s="118" t="s">
        <v>20</v>
      </c>
      <c r="D17" s="117" t="s">
        <v>362</v>
      </c>
      <c r="E17" s="107"/>
      <c r="F17" s="107"/>
      <c r="G17" s="107"/>
      <c r="H17" s="107"/>
      <c r="I17" s="107"/>
      <c r="J17" s="107"/>
    </row>
    <row r="18" spans="1:10" ht="15.75" x14ac:dyDescent="0.2">
      <c r="A18" s="115" t="s">
        <v>140</v>
      </c>
      <c r="B18" s="115"/>
      <c r="C18" s="118" t="s">
        <v>228</v>
      </c>
      <c r="D18" s="117" t="s">
        <v>363</v>
      </c>
      <c r="E18" s="107"/>
      <c r="F18" s="107"/>
      <c r="G18" s="107"/>
      <c r="H18" s="107"/>
      <c r="I18" s="107"/>
      <c r="J18" s="107"/>
    </row>
    <row r="19" spans="1:10" ht="24.75" customHeight="1" x14ac:dyDescent="0.2">
      <c r="A19" s="112" t="s">
        <v>33</v>
      </c>
      <c r="B19" s="113"/>
      <c r="C19" s="114" t="s">
        <v>229</v>
      </c>
      <c r="D19" s="117"/>
      <c r="E19" s="107"/>
      <c r="F19" s="107"/>
      <c r="G19" s="107"/>
      <c r="H19" s="107"/>
      <c r="I19" s="107"/>
      <c r="J19" s="107"/>
    </row>
    <row r="20" spans="1:10" ht="15.75" x14ac:dyDescent="0.2">
      <c r="A20" s="115" t="s">
        <v>8</v>
      </c>
      <c r="B20" s="113"/>
      <c r="C20" s="116" t="s">
        <v>32</v>
      </c>
      <c r="D20" s="117" t="s">
        <v>364</v>
      </c>
      <c r="E20" s="107"/>
      <c r="F20" s="107"/>
      <c r="G20" s="107"/>
      <c r="H20" s="107"/>
      <c r="I20" s="107"/>
      <c r="J20" s="107"/>
    </row>
    <row r="21" spans="1:10" ht="15.75" x14ac:dyDescent="0.2">
      <c r="A21" s="115" t="s">
        <v>10</v>
      </c>
      <c r="B21" s="113"/>
      <c r="C21" s="116" t="s">
        <v>30</v>
      </c>
      <c r="D21" s="117" t="s">
        <v>230</v>
      </c>
      <c r="E21" s="107"/>
      <c r="F21" s="107"/>
      <c r="G21" s="107"/>
      <c r="H21" s="107"/>
      <c r="I21" s="107"/>
      <c r="J21" s="107"/>
    </row>
    <row r="22" spans="1:10" ht="15.75" x14ac:dyDescent="0.2">
      <c r="A22" s="115" t="s">
        <v>13</v>
      </c>
      <c r="B22" s="113"/>
      <c r="C22" s="116" t="s">
        <v>86</v>
      </c>
      <c r="D22" s="117" t="s">
        <v>365</v>
      </c>
      <c r="E22" s="107"/>
      <c r="F22" s="107"/>
      <c r="G22" s="107"/>
      <c r="H22" s="107"/>
      <c r="I22" s="107"/>
      <c r="J22" s="107"/>
    </row>
    <row r="23" spans="1:10" ht="15.75" x14ac:dyDescent="0.2">
      <c r="A23" s="115" t="s">
        <v>15</v>
      </c>
      <c r="B23" s="113"/>
      <c r="C23" s="116" t="s">
        <v>28</v>
      </c>
      <c r="D23" s="117" t="s">
        <v>366</v>
      </c>
      <c r="E23" s="107"/>
      <c r="F23" s="107"/>
      <c r="G23" s="107"/>
      <c r="H23" s="107"/>
      <c r="I23" s="107"/>
      <c r="J23" s="107"/>
    </row>
    <row r="24" spans="1:10" ht="15.75" x14ac:dyDescent="0.2">
      <c r="A24" s="115" t="s">
        <v>17</v>
      </c>
      <c r="B24" s="113"/>
      <c r="C24" s="116" t="s">
        <v>24</v>
      </c>
      <c r="D24" s="117" t="s">
        <v>367</v>
      </c>
      <c r="E24" s="107"/>
      <c r="F24" s="107"/>
      <c r="G24" s="107"/>
      <c r="H24" s="107"/>
      <c r="I24" s="107"/>
      <c r="J24" s="107"/>
    </row>
    <row r="25" spans="1:10" s="161" customFormat="1" ht="15.75" x14ac:dyDescent="0.2">
      <c r="A25" s="156" t="s">
        <v>19</v>
      </c>
      <c r="B25" s="157"/>
      <c r="C25" s="158" t="s">
        <v>22</v>
      </c>
      <c r="D25" s="159" t="s">
        <v>368</v>
      </c>
      <c r="E25" s="160"/>
      <c r="F25" s="160"/>
      <c r="G25" s="160"/>
      <c r="H25" s="160"/>
      <c r="I25" s="160"/>
      <c r="J25" s="160"/>
    </row>
    <row r="26" spans="1:10" ht="15.75" x14ac:dyDescent="0.2">
      <c r="A26" s="115" t="s">
        <v>21</v>
      </c>
      <c r="B26" s="113"/>
      <c r="C26" s="116" t="s">
        <v>26</v>
      </c>
      <c r="D26" s="117" t="s">
        <v>369</v>
      </c>
      <c r="E26" s="107"/>
      <c r="F26" s="107"/>
      <c r="G26" s="107"/>
      <c r="H26" s="107"/>
      <c r="I26" s="107"/>
      <c r="J26" s="107"/>
    </row>
    <row r="27" spans="1:10" ht="15.75" x14ac:dyDescent="0.2">
      <c r="A27" s="115" t="s">
        <v>23</v>
      </c>
      <c r="B27" s="113"/>
      <c r="C27" s="116" t="s">
        <v>90</v>
      </c>
      <c r="D27" s="119" t="s">
        <v>231</v>
      </c>
      <c r="E27" s="107"/>
      <c r="F27" s="107"/>
      <c r="G27" s="107"/>
      <c r="H27" s="107"/>
      <c r="I27" s="107"/>
      <c r="J27" s="107"/>
    </row>
    <row r="28" spans="1:10" ht="15.75" x14ac:dyDescent="0.2">
      <c r="A28" s="115" t="s">
        <v>25</v>
      </c>
      <c r="B28" s="113"/>
      <c r="C28" s="116" t="s">
        <v>91</v>
      </c>
      <c r="D28" s="117" t="s">
        <v>370</v>
      </c>
      <c r="E28" s="107"/>
      <c r="F28" s="107"/>
      <c r="G28" s="107"/>
      <c r="H28" s="107"/>
      <c r="I28" s="107"/>
      <c r="J28" s="107"/>
    </row>
    <row r="29" spans="1:10" ht="15.75" x14ac:dyDescent="0.2">
      <c r="A29" s="115" t="s">
        <v>232</v>
      </c>
      <c r="B29" s="113"/>
      <c r="C29" s="116" t="s">
        <v>92</v>
      </c>
      <c r="D29" s="117" t="s">
        <v>371</v>
      </c>
      <c r="E29" s="107"/>
      <c r="F29" s="107"/>
      <c r="G29" s="107"/>
      <c r="H29" s="107"/>
      <c r="I29" s="107"/>
      <c r="J29" s="107"/>
    </row>
    <row r="30" spans="1:10" ht="15.75" x14ac:dyDescent="0.2">
      <c r="A30" s="115" t="s">
        <v>29</v>
      </c>
      <c r="B30" s="113"/>
      <c r="C30" s="116" t="s">
        <v>93</v>
      </c>
      <c r="D30" s="117" t="s">
        <v>372</v>
      </c>
      <c r="E30" s="107"/>
      <c r="F30" s="107"/>
      <c r="G30" s="107"/>
      <c r="H30" s="107"/>
      <c r="I30" s="107"/>
      <c r="J30" s="107"/>
    </row>
    <row r="31" spans="1:10" ht="31.5" customHeight="1" x14ac:dyDescent="0.2">
      <c r="A31" s="112" t="s">
        <v>95</v>
      </c>
      <c r="B31" s="114" t="s">
        <v>34</v>
      </c>
      <c r="C31" s="154" t="s">
        <v>419</v>
      </c>
      <c r="D31" s="117" t="s">
        <v>35</v>
      </c>
      <c r="E31" s="107"/>
      <c r="F31" s="107"/>
      <c r="G31" s="107"/>
      <c r="H31" s="107"/>
      <c r="I31" s="107"/>
      <c r="J31" s="107"/>
    </row>
    <row r="32" spans="1:10" ht="15.75" x14ac:dyDescent="0.2">
      <c r="A32" s="115" t="s">
        <v>8</v>
      </c>
      <c r="B32" s="121"/>
      <c r="C32" s="122" t="s">
        <v>36</v>
      </c>
      <c r="D32" s="117" t="s">
        <v>373</v>
      </c>
      <c r="E32" s="107"/>
      <c r="F32" s="107"/>
      <c r="G32" s="107"/>
      <c r="H32" s="107"/>
      <c r="I32" s="107"/>
      <c r="J32" s="107"/>
    </row>
    <row r="33" spans="1:10" ht="15.75" x14ac:dyDescent="0.2">
      <c r="A33" s="115" t="s">
        <v>10</v>
      </c>
      <c r="B33" s="121"/>
      <c r="C33" s="122" t="s">
        <v>37</v>
      </c>
      <c r="D33" s="117" t="s">
        <v>374</v>
      </c>
      <c r="E33" s="107"/>
      <c r="F33" s="107"/>
      <c r="G33" s="107"/>
      <c r="H33" s="107"/>
      <c r="I33" s="107"/>
      <c r="J33" s="107"/>
    </row>
    <row r="34" spans="1:10" ht="15.75" x14ac:dyDescent="0.2">
      <c r="A34" s="115" t="s">
        <v>13</v>
      </c>
      <c r="B34" s="121"/>
      <c r="C34" s="122" t="s">
        <v>97</v>
      </c>
      <c r="D34" s="117" t="s">
        <v>375</v>
      </c>
      <c r="E34" s="107"/>
      <c r="F34" s="107"/>
      <c r="G34" s="107"/>
      <c r="H34" s="107"/>
      <c r="I34" s="107"/>
      <c r="J34" s="107"/>
    </row>
    <row r="35" spans="1:10" ht="15.75" x14ac:dyDescent="0.2">
      <c r="A35" s="115" t="s">
        <v>15</v>
      </c>
      <c r="B35" s="121"/>
      <c r="C35" s="118" t="s">
        <v>38</v>
      </c>
      <c r="D35" s="117" t="s">
        <v>376</v>
      </c>
      <c r="E35" s="107"/>
      <c r="F35" s="107"/>
      <c r="G35" s="107"/>
      <c r="H35" s="107"/>
      <c r="I35" s="107"/>
      <c r="J35" s="107"/>
    </row>
    <row r="36" spans="1:10" ht="15.75" x14ac:dyDescent="0.2">
      <c r="A36" s="115" t="s">
        <v>17</v>
      </c>
      <c r="B36" s="121"/>
      <c r="C36" s="118" t="s">
        <v>39</v>
      </c>
      <c r="D36" s="117" t="s">
        <v>377</v>
      </c>
      <c r="E36" s="107"/>
      <c r="F36" s="107"/>
      <c r="G36" s="107"/>
      <c r="H36" s="107"/>
      <c r="I36" s="107"/>
      <c r="J36" s="107"/>
    </row>
    <row r="37" spans="1:10" ht="15.75" x14ac:dyDescent="0.2">
      <c r="A37" s="115" t="s">
        <v>19</v>
      </c>
      <c r="B37" s="121"/>
      <c r="C37" s="118" t="s">
        <v>40</v>
      </c>
      <c r="D37" s="117" t="s">
        <v>378</v>
      </c>
      <c r="E37" s="107"/>
      <c r="F37" s="107"/>
      <c r="G37" s="107"/>
      <c r="H37" s="107"/>
      <c r="I37" s="107"/>
      <c r="J37" s="107"/>
    </row>
    <row r="38" spans="1:10" ht="15.75" x14ac:dyDescent="0.2">
      <c r="A38" s="115" t="s">
        <v>21</v>
      </c>
      <c r="B38" s="121"/>
      <c r="C38" s="118" t="s">
        <v>101</v>
      </c>
      <c r="D38" s="117" t="s">
        <v>379</v>
      </c>
      <c r="E38" s="107"/>
      <c r="F38" s="107"/>
      <c r="G38" s="107"/>
      <c r="H38" s="107"/>
      <c r="I38" s="107"/>
      <c r="J38" s="107"/>
    </row>
    <row r="39" spans="1:10" ht="15.75" x14ac:dyDescent="0.2">
      <c r="A39" s="115" t="s">
        <v>23</v>
      </c>
      <c r="B39" s="121"/>
      <c r="C39" s="118" t="s">
        <v>103</v>
      </c>
      <c r="D39" s="117" t="s">
        <v>380</v>
      </c>
      <c r="E39" s="107"/>
      <c r="F39" s="107"/>
      <c r="G39" s="107"/>
      <c r="H39" s="107"/>
      <c r="I39" s="107"/>
      <c r="J39" s="107"/>
    </row>
    <row r="40" spans="1:10" ht="15.75" x14ac:dyDescent="0.2">
      <c r="A40" s="115" t="s">
        <v>25</v>
      </c>
      <c r="B40" s="121"/>
      <c r="C40" s="118" t="s">
        <v>104</v>
      </c>
      <c r="D40" s="117" t="s">
        <v>381</v>
      </c>
      <c r="E40" s="107"/>
      <c r="F40" s="107"/>
      <c r="G40" s="107"/>
      <c r="H40" s="107"/>
      <c r="I40" s="107"/>
      <c r="J40" s="107"/>
    </row>
    <row r="41" spans="1:10" ht="15.75" x14ac:dyDescent="0.2">
      <c r="A41" s="115" t="s">
        <v>27</v>
      </c>
      <c r="B41" s="121"/>
      <c r="C41" s="118" t="s">
        <v>105</v>
      </c>
      <c r="D41" s="117" t="s">
        <v>382</v>
      </c>
      <c r="E41" s="107"/>
      <c r="F41" s="107"/>
      <c r="G41" s="107"/>
      <c r="H41" s="107"/>
      <c r="I41" s="107"/>
      <c r="J41" s="107"/>
    </row>
    <row r="42" spans="1:10" ht="15.75" x14ac:dyDescent="0.2">
      <c r="A42" s="115" t="s">
        <v>29</v>
      </c>
      <c r="B42" s="121"/>
      <c r="C42" s="118" t="s">
        <v>106</v>
      </c>
      <c r="D42" s="117" t="s">
        <v>383</v>
      </c>
      <c r="E42" s="107"/>
      <c r="F42" s="107"/>
      <c r="G42" s="107"/>
      <c r="H42" s="107"/>
      <c r="I42" s="107"/>
      <c r="J42" s="107"/>
    </row>
    <row r="43" spans="1:10" ht="15.75" x14ac:dyDescent="0.2">
      <c r="A43" s="115" t="s">
        <v>31</v>
      </c>
      <c r="B43" s="121"/>
      <c r="C43" s="118" t="s">
        <v>41</v>
      </c>
      <c r="D43" s="117" t="s">
        <v>384</v>
      </c>
      <c r="E43" s="107"/>
      <c r="F43" s="107"/>
      <c r="G43" s="107"/>
      <c r="H43" s="107"/>
      <c r="I43" s="107"/>
      <c r="J43" s="107"/>
    </row>
    <row r="44" spans="1:10" ht="15.75" x14ac:dyDescent="0.2">
      <c r="A44" s="115" t="s">
        <v>227</v>
      </c>
      <c r="B44" s="121"/>
      <c r="C44" s="118" t="s">
        <v>108</v>
      </c>
      <c r="D44" s="117" t="s">
        <v>385</v>
      </c>
      <c r="E44" s="107"/>
      <c r="F44" s="107"/>
      <c r="G44" s="107"/>
      <c r="H44" s="107"/>
      <c r="I44" s="107"/>
      <c r="J44" s="107"/>
    </row>
    <row r="45" spans="1:10" ht="15.75" x14ac:dyDescent="0.2">
      <c r="A45" s="115" t="s">
        <v>140</v>
      </c>
      <c r="B45" s="121"/>
      <c r="C45" s="118" t="s">
        <v>42</v>
      </c>
      <c r="D45" s="117" t="s">
        <v>386</v>
      </c>
      <c r="E45" s="107"/>
      <c r="F45" s="107"/>
      <c r="G45" s="107"/>
      <c r="H45" s="107"/>
      <c r="I45" s="107"/>
      <c r="J45" s="107"/>
    </row>
    <row r="46" spans="1:10" ht="15.75" customHeight="1" x14ac:dyDescent="0.2">
      <c r="A46" s="112" t="s">
        <v>99</v>
      </c>
      <c r="B46" s="114" t="s">
        <v>45</v>
      </c>
      <c r="C46" s="120" t="s">
        <v>45</v>
      </c>
      <c r="D46" s="123"/>
      <c r="E46" s="107"/>
      <c r="F46" s="107"/>
      <c r="G46" s="107"/>
      <c r="H46" s="107"/>
      <c r="I46" s="107"/>
      <c r="J46" s="107"/>
    </row>
    <row r="47" spans="1:10" ht="15.75" x14ac:dyDescent="0.2">
      <c r="A47" s="124" t="s">
        <v>8</v>
      </c>
      <c r="B47" s="116"/>
      <c r="C47" s="122" t="s">
        <v>46</v>
      </c>
      <c r="D47" s="117" t="s">
        <v>233</v>
      </c>
      <c r="E47" s="125"/>
      <c r="F47" s="125"/>
      <c r="G47" s="125"/>
      <c r="H47" s="125"/>
      <c r="I47" s="125"/>
      <c r="J47" s="125"/>
    </row>
    <row r="48" spans="1:10" ht="15.75" x14ac:dyDescent="0.2">
      <c r="A48" s="124" t="s">
        <v>10</v>
      </c>
      <c r="B48" s="116"/>
      <c r="C48" s="122" t="s">
        <v>110</v>
      </c>
      <c r="D48" s="117" t="s">
        <v>387</v>
      </c>
      <c r="E48" s="125"/>
      <c r="F48" s="125"/>
      <c r="G48" s="125"/>
      <c r="H48" s="125"/>
      <c r="I48" s="125"/>
      <c r="J48" s="125"/>
    </row>
    <row r="49" spans="1:10" ht="15.75" x14ac:dyDescent="0.2">
      <c r="A49" s="124" t="s">
        <v>13</v>
      </c>
      <c r="B49" s="116"/>
      <c r="C49" s="118" t="s">
        <v>47</v>
      </c>
      <c r="D49" s="117" t="s">
        <v>421</v>
      </c>
      <c r="E49" s="125"/>
      <c r="F49" s="125"/>
      <c r="G49" s="125"/>
      <c r="H49" s="125"/>
      <c r="I49" s="125"/>
      <c r="J49" s="125"/>
    </row>
    <row r="50" spans="1:10" ht="15.75" x14ac:dyDescent="0.2">
      <c r="A50" s="124" t="s">
        <v>15</v>
      </c>
      <c r="B50" s="116"/>
      <c r="C50" s="122" t="s">
        <v>112</v>
      </c>
      <c r="D50" s="117" t="s">
        <v>420</v>
      </c>
      <c r="E50" s="125"/>
      <c r="F50" s="125"/>
      <c r="G50" s="125"/>
      <c r="H50" s="125"/>
      <c r="I50" s="125"/>
      <c r="J50" s="125"/>
    </row>
    <row r="51" spans="1:10" ht="15.75" x14ac:dyDescent="0.2">
      <c r="A51" s="124" t="s">
        <v>17</v>
      </c>
      <c r="B51" s="116"/>
      <c r="C51" s="122" t="s">
        <v>114</v>
      </c>
      <c r="D51" s="117" t="s">
        <v>390</v>
      </c>
      <c r="E51" s="125"/>
      <c r="F51" s="125"/>
      <c r="G51" s="125"/>
      <c r="H51" s="125"/>
      <c r="I51" s="125"/>
      <c r="J51" s="125"/>
    </row>
    <row r="52" spans="1:10" ht="15.75" x14ac:dyDescent="0.2">
      <c r="A52" s="112" t="s">
        <v>44</v>
      </c>
      <c r="B52" s="114"/>
      <c r="C52" s="120" t="s">
        <v>116</v>
      </c>
      <c r="D52" s="117"/>
      <c r="E52" s="125"/>
      <c r="F52" s="125"/>
      <c r="G52" s="125"/>
      <c r="H52" s="125"/>
      <c r="I52" s="125"/>
      <c r="J52" s="125"/>
    </row>
    <row r="53" spans="1:10" ht="15.75" x14ac:dyDescent="0.2">
      <c r="A53" s="115" t="s">
        <v>8</v>
      </c>
      <c r="B53" s="121"/>
      <c r="C53" s="122" t="s">
        <v>422</v>
      </c>
      <c r="D53" s="117" t="s">
        <v>391</v>
      </c>
      <c r="E53" s="125"/>
      <c r="F53" s="125"/>
      <c r="G53" s="125"/>
      <c r="H53" s="125"/>
      <c r="I53" s="125"/>
      <c r="J53" s="125"/>
    </row>
    <row r="54" spans="1:10" ht="15.75" x14ac:dyDescent="0.2">
      <c r="A54" s="115" t="s">
        <v>10</v>
      </c>
      <c r="B54" s="121"/>
      <c r="C54" s="122" t="s">
        <v>234</v>
      </c>
      <c r="D54" s="119" t="s">
        <v>235</v>
      </c>
      <c r="E54" s="125"/>
      <c r="F54" s="125"/>
      <c r="G54" s="125"/>
      <c r="H54" s="125"/>
      <c r="I54" s="125"/>
      <c r="J54" s="125"/>
    </row>
    <row r="55" spans="1:10" ht="15.75" x14ac:dyDescent="0.2">
      <c r="A55" s="115" t="s">
        <v>13</v>
      </c>
      <c r="B55" s="121"/>
      <c r="C55" s="122" t="s">
        <v>119</v>
      </c>
      <c r="D55" s="117" t="s">
        <v>392</v>
      </c>
      <c r="E55" s="125"/>
      <c r="F55" s="125"/>
      <c r="G55" s="125"/>
      <c r="H55" s="125"/>
      <c r="I55" s="125"/>
      <c r="J55" s="125"/>
    </row>
    <row r="56" spans="1:10" ht="15.75" x14ac:dyDescent="0.2">
      <c r="A56" s="115" t="s">
        <v>15</v>
      </c>
      <c r="B56" s="121"/>
      <c r="C56" s="122" t="s">
        <v>49</v>
      </c>
      <c r="D56" s="117" t="s">
        <v>393</v>
      </c>
      <c r="E56" s="125"/>
      <c r="F56" s="125"/>
      <c r="G56" s="125"/>
      <c r="H56" s="125"/>
      <c r="I56" s="125"/>
      <c r="J56" s="125"/>
    </row>
    <row r="57" spans="1:10" ht="15.75" x14ac:dyDescent="0.2">
      <c r="A57" s="115" t="s">
        <v>17</v>
      </c>
      <c r="B57" s="121"/>
      <c r="C57" s="122" t="s">
        <v>43</v>
      </c>
      <c r="D57" s="117" t="s">
        <v>394</v>
      </c>
      <c r="E57" s="125"/>
      <c r="F57" s="125"/>
      <c r="G57" s="125"/>
      <c r="H57" s="125"/>
      <c r="I57" s="125"/>
      <c r="J57" s="125"/>
    </row>
    <row r="58" spans="1:10" ht="15.75" x14ac:dyDescent="0.2">
      <c r="A58" s="115" t="s">
        <v>19</v>
      </c>
      <c r="B58" s="121"/>
      <c r="C58" s="122" t="s">
        <v>120</v>
      </c>
      <c r="D58" s="117" t="s">
        <v>395</v>
      </c>
      <c r="E58" s="125"/>
      <c r="F58" s="125"/>
      <c r="G58" s="125"/>
      <c r="H58" s="125"/>
      <c r="I58" s="125"/>
      <c r="J58" s="125"/>
    </row>
    <row r="59" spans="1:10" ht="15.75" x14ac:dyDescent="0.2">
      <c r="A59" s="112" t="s">
        <v>115</v>
      </c>
      <c r="B59" s="114"/>
      <c r="C59" s="120" t="s">
        <v>236</v>
      </c>
      <c r="D59" s="117"/>
      <c r="E59" s="125"/>
      <c r="F59" s="125"/>
      <c r="G59" s="125"/>
      <c r="H59" s="125"/>
      <c r="I59" s="125"/>
      <c r="J59" s="125"/>
    </row>
    <row r="60" spans="1:10" ht="15.75" x14ac:dyDescent="0.2">
      <c r="A60" s="124" t="s">
        <v>8</v>
      </c>
      <c r="B60" s="116"/>
      <c r="C60" s="122" t="s">
        <v>52</v>
      </c>
      <c r="D60" s="117" t="s">
        <v>396</v>
      </c>
      <c r="E60" s="125"/>
      <c r="F60" s="125"/>
      <c r="G60" s="125"/>
      <c r="H60" s="125"/>
      <c r="I60" s="125"/>
      <c r="J60" s="125"/>
    </row>
    <row r="61" spans="1:10" ht="15.75" x14ac:dyDescent="0.2">
      <c r="A61" s="124" t="s">
        <v>10</v>
      </c>
      <c r="B61" s="116"/>
      <c r="C61" s="122" t="s">
        <v>123</v>
      </c>
      <c r="D61" s="117" t="s">
        <v>397</v>
      </c>
      <c r="E61" s="125"/>
      <c r="F61" s="125"/>
      <c r="G61" s="125"/>
      <c r="H61" s="125"/>
      <c r="I61" s="125"/>
      <c r="J61" s="125"/>
    </row>
    <row r="62" spans="1:10" ht="15.75" x14ac:dyDescent="0.2">
      <c r="A62" s="124" t="s">
        <v>13</v>
      </c>
      <c r="B62" s="116"/>
      <c r="C62" s="122" t="s">
        <v>53</v>
      </c>
      <c r="D62" s="117" t="s">
        <v>398</v>
      </c>
      <c r="E62" s="125"/>
      <c r="F62" s="125"/>
      <c r="G62" s="125"/>
      <c r="H62" s="125"/>
      <c r="I62" s="125"/>
      <c r="J62" s="125"/>
    </row>
    <row r="63" spans="1:10" ht="15.75" x14ac:dyDescent="0.2">
      <c r="A63" s="124" t="s">
        <v>15</v>
      </c>
      <c r="B63" s="116"/>
      <c r="C63" s="122" t="s">
        <v>237</v>
      </c>
      <c r="D63" s="117" t="s">
        <v>399</v>
      </c>
      <c r="E63" s="125"/>
      <c r="F63" s="125"/>
      <c r="G63" s="125"/>
      <c r="H63" s="125"/>
      <c r="I63" s="125"/>
      <c r="J63" s="125"/>
    </row>
    <row r="64" spans="1:10" ht="15.75" x14ac:dyDescent="0.2">
      <c r="A64" s="124" t="s">
        <v>17</v>
      </c>
      <c r="B64" s="116"/>
      <c r="C64" s="122" t="s">
        <v>54</v>
      </c>
      <c r="D64" s="117" t="s">
        <v>400</v>
      </c>
      <c r="E64" s="125"/>
      <c r="F64" s="125"/>
      <c r="G64" s="125"/>
      <c r="H64" s="125"/>
      <c r="I64" s="125"/>
      <c r="J64" s="125"/>
    </row>
    <row r="65" spans="1:10" ht="15.75" x14ac:dyDescent="0.2">
      <c r="A65" s="124" t="s">
        <v>19</v>
      </c>
      <c r="B65" s="116"/>
      <c r="C65" s="122" t="s">
        <v>128</v>
      </c>
      <c r="D65" s="117" t="s">
        <v>401</v>
      </c>
      <c r="E65" s="125"/>
      <c r="F65" s="125"/>
      <c r="G65" s="125"/>
      <c r="H65" s="125"/>
      <c r="I65" s="125"/>
      <c r="J65" s="125"/>
    </row>
    <row r="66" spans="1:10" ht="15.75" x14ac:dyDescent="0.2">
      <c r="A66" s="124" t="s">
        <v>21</v>
      </c>
      <c r="B66" s="116"/>
      <c r="C66" s="122" t="s">
        <v>55</v>
      </c>
      <c r="D66" s="117" t="s">
        <v>402</v>
      </c>
      <c r="E66" s="125"/>
      <c r="F66" s="125"/>
      <c r="G66" s="125"/>
      <c r="H66" s="125"/>
      <c r="I66" s="125"/>
      <c r="J66" s="125"/>
    </row>
    <row r="67" spans="1:10" ht="15.75" x14ac:dyDescent="0.2">
      <c r="A67" s="124" t="s">
        <v>23</v>
      </c>
      <c r="B67" s="116"/>
      <c r="C67" s="122" t="s">
        <v>57</v>
      </c>
      <c r="D67" s="117" t="s">
        <v>403</v>
      </c>
      <c r="E67" s="125"/>
      <c r="F67" s="125"/>
      <c r="G67" s="125"/>
      <c r="H67" s="125"/>
      <c r="I67" s="125"/>
      <c r="J67" s="125"/>
    </row>
    <row r="68" spans="1:10" ht="15.75" x14ac:dyDescent="0.2">
      <c r="A68" s="124" t="s">
        <v>25</v>
      </c>
      <c r="B68" s="116"/>
      <c r="C68" s="122" t="s">
        <v>423</v>
      </c>
      <c r="D68" s="117" t="s">
        <v>404</v>
      </c>
      <c r="E68" s="125"/>
      <c r="F68" s="125"/>
      <c r="G68" s="125"/>
      <c r="H68" s="125"/>
      <c r="I68" s="125"/>
      <c r="J68" s="125"/>
    </row>
    <row r="69" spans="1:10" ht="15.75" x14ac:dyDescent="0.2">
      <c r="A69" s="124" t="s">
        <v>27</v>
      </c>
      <c r="B69" s="116"/>
      <c r="C69" s="122" t="s">
        <v>132</v>
      </c>
      <c r="D69" s="117" t="s">
        <v>405</v>
      </c>
      <c r="E69" s="125"/>
      <c r="F69" s="125"/>
      <c r="G69" s="125"/>
      <c r="H69" s="125"/>
      <c r="I69" s="125"/>
      <c r="J69" s="125"/>
    </row>
    <row r="70" spans="1:10" ht="15.75" x14ac:dyDescent="0.2">
      <c r="A70" s="124" t="s">
        <v>29</v>
      </c>
      <c r="B70" s="116"/>
      <c r="C70" s="122" t="s">
        <v>56</v>
      </c>
      <c r="D70" s="117" t="s">
        <v>406</v>
      </c>
      <c r="E70" s="125"/>
      <c r="F70" s="125"/>
      <c r="G70" s="125"/>
      <c r="H70" s="125"/>
      <c r="I70" s="125"/>
      <c r="J70" s="125"/>
    </row>
    <row r="71" spans="1:10" ht="15.75" x14ac:dyDescent="0.2">
      <c r="A71" s="124" t="s">
        <v>31</v>
      </c>
      <c r="B71" s="116"/>
      <c r="C71" s="122" t="s">
        <v>134</v>
      </c>
      <c r="D71" s="117" t="s">
        <v>407</v>
      </c>
      <c r="E71" s="125"/>
      <c r="F71" s="125"/>
      <c r="G71" s="125"/>
      <c r="H71" s="125"/>
      <c r="I71" s="125"/>
      <c r="J71" s="125"/>
    </row>
    <row r="72" spans="1:10" ht="15.75" x14ac:dyDescent="0.2">
      <c r="A72" s="124" t="s">
        <v>227</v>
      </c>
      <c r="B72" s="116"/>
      <c r="C72" s="122" t="s">
        <v>58</v>
      </c>
      <c r="D72" s="117" t="s">
        <v>424</v>
      </c>
      <c r="E72" s="125"/>
      <c r="F72" s="125"/>
      <c r="G72" s="125"/>
      <c r="H72" s="125"/>
      <c r="I72" s="125"/>
      <c r="J72" s="125"/>
    </row>
  </sheetData>
  <mergeCells count="2">
    <mergeCell ref="A1:D1"/>
    <mergeCell ref="A2:D2"/>
  </mergeCells>
  <pageMargins left="0.59055118110236227" right="0.35433070866141736" top="0.47244094488188981" bottom="0.74803149606299213" header="0" footer="0"/>
  <pageSetup paperSize="9" scale="9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workbookViewId="0">
      <selection activeCell="A2" sqref="A2:L2"/>
    </sheetView>
  </sheetViews>
  <sheetFormatPr defaultRowHeight="15.75" x14ac:dyDescent="0.2"/>
  <cols>
    <col min="1" max="1" width="4.75" style="15" customWidth="1"/>
    <col min="2" max="2" width="16.875" style="15" customWidth="1"/>
    <col min="3" max="3" width="23.875" style="14" customWidth="1"/>
    <col min="4" max="4" width="8" style="14" customWidth="1"/>
    <col min="5" max="5" width="6.875" style="14" customWidth="1"/>
    <col min="6" max="6" width="6.75" style="14" customWidth="1"/>
    <col min="7" max="7" width="6.625" style="14" customWidth="1"/>
    <col min="8" max="8" width="5.875" style="14" customWidth="1"/>
    <col min="9" max="9" width="7.5" style="14" customWidth="1"/>
    <col min="10" max="10" width="17.125" style="14" customWidth="1"/>
    <col min="11" max="11" width="16.25" style="14" customWidth="1"/>
    <col min="12" max="12" width="16.875" style="14" customWidth="1"/>
    <col min="13" max="13" width="28.25" style="15" customWidth="1"/>
    <col min="14" max="256" width="9" style="15"/>
    <col min="257" max="257" width="4.75" style="15" customWidth="1"/>
    <col min="258" max="258" width="16.875" style="15" customWidth="1"/>
    <col min="259" max="259" width="23.875" style="15" customWidth="1"/>
    <col min="260" max="260" width="6.875" style="15" customWidth="1"/>
    <col min="261" max="261" width="6.375" style="15" customWidth="1"/>
    <col min="262" max="262" width="5.75" style="15" customWidth="1"/>
    <col min="263" max="263" width="5.625" style="15" customWidth="1"/>
    <col min="264" max="264" width="5.875" style="15" customWidth="1"/>
    <col min="265" max="265" width="7.5" style="15" customWidth="1"/>
    <col min="266" max="266" width="17.125" style="15" customWidth="1"/>
    <col min="267" max="267" width="16.25" style="15" customWidth="1"/>
    <col min="268" max="268" width="16.875" style="15" customWidth="1"/>
    <col min="269" max="269" width="28.25" style="15" customWidth="1"/>
    <col min="270" max="512" width="9" style="15"/>
    <col min="513" max="513" width="4.75" style="15" customWidth="1"/>
    <col min="514" max="514" width="16.875" style="15" customWidth="1"/>
    <col min="515" max="515" width="23.875" style="15" customWidth="1"/>
    <col min="516" max="516" width="6.875" style="15" customWidth="1"/>
    <col min="517" max="517" width="6.375" style="15" customWidth="1"/>
    <col min="518" max="518" width="5.75" style="15" customWidth="1"/>
    <col min="519" max="519" width="5.625" style="15" customWidth="1"/>
    <col min="520" max="520" width="5.875" style="15" customWidth="1"/>
    <col min="521" max="521" width="7.5" style="15" customWidth="1"/>
    <col min="522" max="522" width="17.125" style="15" customWidth="1"/>
    <col min="523" max="523" width="16.25" style="15" customWidth="1"/>
    <col min="524" max="524" width="16.875" style="15" customWidth="1"/>
    <col min="525" max="525" width="28.25" style="15" customWidth="1"/>
    <col min="526" max="768" width="9" style="15"/>
    <col min="769" max="769" width="4.75" style="15" customWidth="1"/>
    <col min="770" max="770" width="16.875" style="15" customWidth="1"/>
    <col min="771" max="771" width="23.875" style="15" customWidth="1"/>
    <col min="772" max="772" width="6.875" style="15" customWidth="1"/>
    <col min="773" max="773" width="6.375" style="15" customWidth="1"/>
    <col min="774" max="774" width="5.75" style="15" customWidth="1"/>
    <col min="775" max="775" width="5.625" style="15" customWidth="1"/>
    <col min="776" max="776" width="5.875" style="15" customWidth="1"/>
    <col min="777" max="777" width="7.5" style="15" customWidth="1"/>
    <col min="778" max="778" width="17.125" style="15" customWidth="1"/>
    <col min="779" max="779" width="16.25" style="15" customWidth="1"/>
    <col min="780" max="780" width="16.875" style="15" customWidth="1"/>
    <col min="781" max="781" width="28.25" style="15" customWidth="1"/>
    <col min="782" max="1024" width="9" style="15"/>
    <col min="1025" max="1025" width="4.75" style="15" customWidth="1"/>
    <col min="1026" max="1026" width="16.875" style="15" customWidth="1"/>
    <col min="1027" max="1027" width="23.875" style="15" customWidth="1"/>
    <col min="1028" max="1028" width="6.875" style="15" customWidth="1"/>
    <col min="1029" max="1029" width="6.375" style="15" customWidth="1"/>
    <col min="1030" max="1030" width="5.75" style="15" customWidth="1"/>
    <col min="1031" max="1031" width="5.625" style="15" customWidth="1"/>
    <col min="1032" max="1032" width="5.875" style="15" customWidth="1"/>
    <col min="1033" max="1033" width="7.5" style="15" customWidth="1"/>
    <col min="1034" max="1034" width="17.125" style="15" customWidth="1"/>
    <col min="1035" max="1035" width="16.25" style="15" customWidth="1"/>
    <col min="1036" max="1036" width="16.875" style="15" customWidth="1"/>
    <col min="1037" max="1037" width="28.25" style="15" customWidth="1"/>
    <col min="1038" max="1280" width="9" style="15"/>
    <col min="1281" max="1281" width="4.75" style="15" customWidth="1"/>
    <col min="1282" max="1282" width="16.875" style="15" customWidth="1"/>
    <col min="1283" max="1283" width="23.875" style="15" customWidth="1"/>
    <col min="1284" max="1284" width="6.875" style="15" customWidth="1"/>
    <col min="1285" max="1285" width="6.375" style="15" customWidth="1"/>
    <col min="1286" max="1286" width="5.75" style="15" customWidth="1"/>
    <col min="1287" max="1287" width="5.625" style="15" customWidth="1"/>
    <col min="1288" max="1288" width="5.875" style="15" customWidth="1"/>
    <col min="1289" max="1289" width="7.5" style="15" customWidth="1"/>
    <col min="1290" max="1290" width="17.125" style="15" customWidth="1"/>
    <col min="1291" max="1291" width="16.25" style="15" customWidth="1"/>
    <col min="1292" max="1292" width="16.875" style="15" customWidth="1"/>
    <col min="1293" max="1293" width="28.25" style="15" customWidth="1"/>
    <col min="1294" max="1536" width="9" style="15"/>
    <col min="1537" max="1537" width="4.75" style="15" customWidth="1"/>
    <col min="1538" max="1538" width="16.875" style="15" customWidth="1"/>
    <col min="1539" max="1539" width="23.875" style="15" customWidth="1"/>
    <col min="1540" max="1540" width="6.875" style="15" customWidth="1"/>
    <col min="1541" max="1541" width="6.375" style="15" customWidth="1"/>
    <col min="1542" max="1542" width="5.75" style="15" customWidth="1"/>
    <col min="1543" max="1543" width="5.625" style="15" customWidth="1"/>
    <col min="1544" max="1544" width="5.875" style="15" customWidth="1"/>
    <col min="1545" max="1545" width="7.5" style="15" customWidth="1"/>
    <col min="1546" max="1546" width="17.125" style="15" customWidth="1"/>
    <col min="1547" max="1547" width="16.25" style="15" customWidth="1"/>
    <col min="1548" max="1548" width="16.875" style="15" customWidth="1"/>
    <col min="1549" max="1549" width="28.25" style="15" customWidth="1"/>
    <col min="1550" max="1792" width="9" style="15"/>
    <col min="1793" max="1793" width="4.75" style="15" customWidth="1"/>
    <col min="1794" max="1794" width="16.875" style="15" customWidth="1"/>
    <col min="1795" max="1795" width="23.875" style="15" customWidth="1"/>
    <col min="1796" max="1796" width="6.875" style="15" customWidth="1"/>
    <col min="1797" max="1797" width="6.375" style="15" customWidth="1"/>
    <col min="1798" max="1798" width="5.75" style="15" customWidth="1"/>
    <col min="1799" max="1799" width="5.625" style="15" customWidth="1"/>
    <col min="1800" max="1800" width="5.875" style="15" customWidth="1"/>
    <col min="1801" max="1801" width="7.5" style="15" customWidth="1"/>
    <col min="1802" max="1802" width="17.125" style="15" customWidth="1"/>
    <col min="1803" max="1803" width="16.25" style="15" customWidth="1"/>
    <col min="1804" max="1804" width="16.875" style="15" customWidth="1"/>
    <col min="1805" max="1805" width="28.25" style="15" customWidth="1"/>
    <col min="1806" max="2048" width="9" style="15"/>
    <col min="2049" max="2049" width="4.75" style="15" customWidth="1"/>
    <col min="2050" max="2050" width="16.875" style="15" customWidth="1"/>
    <col min="2051" max="2051" width="23.875" style="15" customWidth="1"/>
    <col min="2052" max="2052" width="6.875" style="15" customWidth="1"/>
    <col min="2053" max="2053" width="6.375" style="15" customWidth="1"/>
    <col min="2054" max="2054" width="5.75" style="15" customWidth="1"/>
    <col min="2055" max="2055" width="5.625" style="15" customWidth="1"/>
    <col min="2056" max="2056" width="5.875" style="15" customWidth="1"/>
    <col min="2057" max="2057" width="7.5" style="15" customWidth="1"/>
    <col min="2058" max="2058" width="17.125" style="15" customWidth="1"/>
    <col min="2059" max="2059" width="16.25" style="15" customWidth="1"/>
    <col min="2060" max="2060" width="16.875" style="15" customWidth="1"/>
    <col min="2061" max="2061" width="28.25" style="15" customWidth="1"/>
    <col min="2062" max="2304" width="9" style="15"/>
    <col min="2305" max="2305" width="4.75" style="15" customWidth="1"/>
    <col min="2306" max="2306" width="16.875" style="15" customWidth="1"/>
    <col min="2307" max="2307" width="23.875" style="15" customWidth="1"/>
    <col min="2308" max="2308" width="6.875" style="15" customWidth="1"/>
    <col min="2309" max="2309" width="6.375" style="15" customWidth="1"/>
    <col min="2310" max="2310" width="5.75" style="15" customWidth="1"/>
    <col min="2311" max="2311" width="5.625" style="15" customWidth="1"/>
    <col min="2312" max="2312" width="5.875" style="15" customWidth="1"/>
    <col min="2313" max="2313" width="7.5" style="15" customWidth="1"/>
    <col min="2314" max="2314" width="17.125" style="15" customWidth="1"/>
    <col min="2315" max="2315" width="16.25" style="15" customWidth="1"/>
    <col min="2316" max="2316" width="16.875" style="15" customWidth="1"/>
    <col min="2317" max="2317" width="28.25" style="15" customWidth="1"/>
    <col min="2318" max="2560" width="9" style="15"/>
    <col min="2561" max="2561" width="4.75" style="15" customWidth="1"/>
    <col min="2562" max="2562" width="16.875" style="15" customWidth="1"/>
    <col min="2563" max="2563" width="23.875" style="15" customWidth="1"/>
    <col min="2564" max="2564" width="6.875" style="15" customWidth="1"/>
    <col min="2565" max="2565" width="6.375" style="15" customWidth="1"/>
    <col min="2566" max="2566" width="5.75" style="15" customWidth="1"/>
    <col min="2567" max="2567" width="5.625" style="15" customWidth="1"/>
    <col min="2568" max="2568" width="5.875" style="15" customWidth="1"/>
    <col min="2569" max="2569" width="7.5" style="15" customWidth="1"/>
    <col min="2570" max="2570" width="17.125" style="15" customWidth="1"/>
    <col min="2571" max="2571" width="16.25" style="15" customWidth="1"/>
    <col min="2572" max="2572" width="16.875" style="15" customWidth="1"/>
    <col min="2573" max="2573" width="28.25" style="15" customWidth="1"/>
    <col min="2574" max="2816" width="9" style="15"/>
    <col min="2817" max="2817" width="4.75" style="15" customWidth="1"/>
    <col min="2818" max="2818" width="16.875" style="15" customWidth="1"/>
    <col min="2819" max="2819" width="23.875" style="15" customWidth="1"/>
    <col min="2820" max="2820" width="6.875" style="15" customWidth="1"/>
    <col min="2821" max="2821" width="6.375" style="15" customWidth="1"/>
    <col min="2822" max="2822" width="5.75" style="15" customWidth="1"/>
    <col min="2823" max="2823" width="5.625" style="15" customWidth="1"/>
    <col min="2824" max="2824" width="5.875" style="15" customWidth="1"/>
    <col min="2825" max="2825" width="7.5" style="15" customWidth="1"/>
    <col min="2826" max="2826" width="17.125" style="15" customWidth="1"/>
    <col min="2827" max="2827" width="16.25" style="15" customWidth="1"/>
    <col min="2828" max="2828" width="16.875" style="15" customWidth="1"/>
    <col min="2829" max="2829" width="28.25" style="15" customWidth="1"/>
    <col min="2830" max="3072" width="9" style="15"/>
    <col min="3073" max="3073" width="4.75" style="15" customWidth="1"/>
    <col min="3074" max="3074" width="16.875" style="15" customWidth="1"/>
    <col min="3075" max="3075" width="23.875" style="15" customWidth="1"/>
    <col min="3076" max="3076" width="6.875" style="15" customWidth="1"/>
    <col min="3077" max="3077" width="6.375" style="15" customWidth="1"/>
    <col min="3078" max="3078" width="5.75" style="15" customWidth="1"/>
    <col min="3079" max="3079" width="5.625" style="15" customWidth="1"/>
    <col min="3080" max="3080" width="5.875" style="15" customWidth="1"/>
    <col min="3081" max="3081" width="7.5" style="15" customWidth="1"/>
    <col min="3082" max="3082" width="17.125" style="15" customWidth="1"/>
    <col min="3083" max="3083" width="16.25" style="15" customWidth="1"/>
    <col min="3084" max="3084" width="16.875" style="15" customWidth="1"/>
    <col min="3085" max="3085" width="28.25" style="15" customWidth="1"/>
    <col min="3086" max="3328" width="9" style="15"/>
    <col min="3329" max="3329" width="4.75" style="15" customWidth="1"/>
    <col min="3330" max="3330" width="16.875" style="15" customWidth="1"/>
    <col min="3331" max="3331" width="23.875" style="15" customWidth="1"/>
    <col min="3332" max="3332" width="6.875" style="15" customWidth="1"/>
    <col min="3333" max="3333" width="6.375" style="15" customWidth="1"/>
    <col min="3334" max="3334" width="5.75" style="15" customWidth="1"/>
    <col min="3335" max="3335" width="5.625" style="15" customWidth="1"/>
    <col min="3336" max="3336" width="5.875" style="15" customWidth="1"/>
    <col min="3337" max="3337" width="7.5" style="15" customWidth="1"/>
    <col min="3338" max="3338" width="17.125" style="15" customWidth="1"/>
    <col min="3339" max="3339" width="16.25" style="15" customWidth="1"/>
    <col min="3340" max="3340" width="16.875" style="15" customWidth="1"/>
    <col min="3341" max="3341" width="28.25" style="15" customWidth="1"/>
    <col min="3342" max="3584" width="9" style="15"/>
    <col min="3585" max="3585" width="4.75" style="15" customWidth="1"/>
    <col min="3586" max="3586" width="16.875" style="15" customWidth="1"/>
    <col min="3587" max="3587" width="23.875" style="15" customWidth="1"/>
    <col min="3588" max="3588" width="6.875" style="15" customWidth="1"/>
    <col min="3589" max="3589" width="6.375" style="15" customWidth="1"/>
    <col min="3590" max="3590" width="5.75" style="15" customWidth="1"/>
    <col min="3591" max="3591" width="5.625" style="15" customWidth="1"/>
    <col min="3592" max="3592" width="5.875" style="15" customWidth="1"/>
    <col min="3593" max="3593" width="7.5" style="15" customWidth="1"/>
    <col min="3594" max="3594" width="17.125" style="15" customWidth="1"/>
    <col min="3595" max="3595" width="16.25" style="15" customWidth="1"/>
    <col min="3596" max="3596" width="16.875" style="15" customWidth="1"/>
    <col min="3597" max="3597" width="28.25" style="15" customWidth="1"/>
    <col min="3598" max="3840" width="9" style="15"/>
    <col min="3841" max="3841" width="4.75" style="15" customWidth="1"/>
    <col min="3842" max="3842" width="16.875" style="15" customWidth="1"/>
    <col min="3843" max="3843" width="23.875" style="15" customWidth="1"/>
    <col min="3844" max="3844" width="6.875" style="15" customWidth="1"/>
    <col min="3845" max="3845" width="6.375" style="15" customWidth="1"/>
    <col min="3846" max="3846" width="5.75" style="15" customWidth="1"/>
    <col min="3847" max="3847" width="5.625" style="15" customWidth="1"/>
    <col min="3848" max="3848" width="5.875" style="15" customWidth="1"/>
    <col min="3849" max="3849" width="7.5" style="15" customWidth="1"/>
    <col min="3850" max="3850" width="17.125" style="15" customWidth="1"/>
    <col min="3851" max="3851" width="16.25" style="15" customWidth="1"/>
    <col min="3852" max="3852" width="16.875" style="15" customWidth="1"/>
    <col min="3853" max="3853" width="28.25" style="15" customWidth="1"/>
    <col min="3854" max="4096" width="9" style="15"/>
    <col min="4097" max="4097" width="4.75" style="15" customWidth="1"/>
    <col min="4098" max="4098" width="16.875" style="15" customWidth="1"/>
    <col min="4099" max="4099" width="23.875" style="15" customWidth="1"/>
    <col min="4100" max="4100" width="6.875" style="15" customWidth="1"/>
    <col min="4101" max="4101" width="6.375" style="15" customWidth="1"/>
    <col min="4102" max="4102" width="5.75" style="15" customWidth="1"/>
    <col min="4103" max="4103" width="5.625" style="15" customWidth="1"/>
    <col min="4104" max="4104" width="5.875" style="15" customWidth="1"/>
    <col min="4105" max="4105" width="7.5" style="15" customWidth="1"/>
    <col min="4106" max="4106" width="17.125" style="15" customWidth="1"/>
    <col min="4107" max="4107" width="16.25" style="15" customWidth="1"/>
    <col min="4108" max="4108" width="16.875" style="15" customWidth="1"/>
    <col min="4109" max="4109" width="28.25" style="15" customWidth="1"/>
    <col min="4110" max="4352" width="9" style="15"/>
    <col min="4353" max="4353" width="4.75" style="15" customWidth="1"/>
    <col min="4354" max="4354" width="16.875" style="15" customWidth="1"/>
    <col min="4355" max="4355" width="23.875" style="15" customWidth="1"/>
    <col min="4356" max="4356" width="6.875" style="15" customWidth="1"/>
    <col min="4357" max="4357" width="6.375" style="15" customWidth="1"/>
    <col min="4358" max="4358" width="5.75" style="15" customWidth="1"/>
    <col min="4359" max="4359" width="5.625" style="15" customWidth="1"/>
    <col min="4360" max="4360" width="5.875" style="15" customWidth="1"/>
    <col min="4361" max="4361" width="7.5" style="15" customWidth="1"/>
    <col min="4362" max="4362" width="17.125" style="15" customWidth="1"/>
    <col min="4363" max="4363" width="16.25" style="15" customWidth="1"/>
    <col min="4364" max="4364" width="16.875" style="15" customWidth="1"/>
    <col min="4365" max="4365" width="28.25" style="15" customWidth="1"/>
    <col min="4366" max="4608" width="9" style="15"/>
    <col min="4609" max="4609" width="4.75" style="15" customWidth="1"/>
    <col min="4610" max="4610" width="16.875" style="15" customWidth="1"/>
    <col min="4611" max="4611" width="23.875" style="15" customWidth="1"/>
    <col min="4612" max="4612" width="6.875" style="15" customWidth="1"/>
    <col min="4613" max="4613" width="6.375" style="15" customWidth="1"/>
    <col min="4614" max="4614" width="5.75" style="15" customWidth="1"/>
    <col min="4615" max="4615" width="5.625" style="15" customWidth="1"/>
    <col min="4616" max="4616" width="5.875" style="15" customWidth="1"/>
    <col min="4617" max="4617" width="7.5" style="15" customWidth="1"/>
    <col min="4618" max="4618" width="17.125" style="15" customWidth="1"/>
    <col min="4619" max="4619" width="16.25" style="15" customWidth="1"/>
    <col min="4620" max="4620" width="16.875" style="15" customWidth="1"/>
    <col min="4621" max="4621" width="28.25" style="15" customWidth="1"/>
    <col min="4622" max="4864" width="9" style="15"/>
    <col min="4865" max="4865" width="4.75" style="15" customWidth="1"/>
    <col min="4866" max="4866" width="16.875" style="15" customWidth="1"/>
    <col min="4867" max="4867" width="23.875" style="15" customWidth="1"/>
    <col min="4868" max="4868" width="6.875" style="15" customWidth="1"/>
    <col min="4869" max="4869" width="6.375" style="15" customWidth="1"/>
    <col min="4870" max="4870" width="5.75" style="15" customWidth="1"/>
    <col min="4871" max="4871" width="5.625" style="15" customWidth="1"/>
    <col min="4872" max="4872" width="5.875" style="15" customWidth="1"/>
    <col min="4873" max="4873" width="7.5" style="15" customWidth="1"/>
    <col min="4874" max="4874" width="17.125" style="15" customWidth="1"/>
    <col min="4875" max="4875" width="16.25" style="15" customWidth="1"/>
    <col min="4876" max="4876" width="16.875" style="15" customWidth="1"/>
    <col min="4877" max="4877" width="28.25" style="15" customWidth="1"/>
    <col min="4878" max="5120" width="9" style="15"/>
    <col min="5121" max="5121" width="4.75" style="15" customWidth="1"/>
    <col min="5122" max="5122" width="16.875" style="15" customWidth="1"/>
    <col min="5123" max="5123" width="23.875" style="15" customWidth="1"/>
    <col min="5124" max="5124" width="6.875" style="15" customWidth="1"/>
    <col min="5125" max="5125" width="6.375" style="15" customWidth="1"/>
    <col min="5126" max="5126" width="5.75" style="15" customWidth="1"/>
    <col min="5127" max="5127" width="5.625" style="15" customWidth="1"/>
    <col min="5128" max="5128" width="5.875" style="15" customWidth="1"/>
    <col min="5129" max="5129" width="7.5" style="15" customWidth="1"/>
    <col min="5130" max="5130" width="17.125" style="15" customWidth="1"/>
    <col min="5131" max="5131" width="16.25" style="15" customWidth="1"/>
    <col min="5132" max="5132" width="16.875" style="15" customWidth="1"/>
    <col min="5133" max="5133" width="28.25" style="15" customWidth="1"/>
    <col min="5134" max="5376" width="9" style="15"/>
    <col min="5377" max="5377" width="4.75" style="15" customWidth="1"/>
    <col min="5378" max="5378" width="16.875" style="15" customWidth="1"/>
    <col min="5379" max="5379" width="23.875" style="15" customWidth="1"/>
    <col min="5380" max="5380" width="6.875" style="15" customWidth="1"/>
    <col min="5381" max="5381" width="6.375" style="15" customWidth="1"/>
    <col min="5382" max="5382" width="5.75" style="15" customWidth="1"/>
    <col min="5383" max="5383" width="5.625" style="15" customWidth="1"/>
    <col min="5384" max="5384" width="5.875" style="15" customWidth="1"/>
    <col min="5385" max="5385" width="7.5" style="15" customWidth="1"/>
    <col min="5386" max="5386" width="17.125" style="15" customWidth="1"/>
    <col min="5387" max="5387" width="16.25" style="15" customWidth="1"/>
    <col min="5388" max="5388" width="16.875" style="15" customWidth="1"/>
    <col min="5389" max="5389" width="28.25" style="15" customWidth="1"/>
    <col min="5390" max="5632" width="9" style="15"/>
    <col min="5633" max="5633" width="4.75" style="15" customWidth="1"/>
    <col min="5634" max="5634" width="16.875" style="15" customWidth="1"/>
    <col min="5635" max="5635" width="23.875" style="15" customWidth="1"/>
    <col min="5636" max="5636" width="6.875" style="15" customWidth="1"/>
    <col min="5637" max="5637" width="6.375" style="15" customWidth="1"/>
    <col min="5638" max="5638" width="5.75" style="15" customWidth="1"/>
    <col min="5639" max="5639" width="5.625" style="15" customWidth="1"/>
    <col min="5640" max="5640" width="5.875" style="15" customWidth="1"/>
    <col min="5641" max="5641" width="7.5" style="15" customWidth="1"/>
    <col min="5642" max="5642" width="17.125" style="15" customWidth="1"/>
    <col min="5643" max="5643" width="16.25" style="15" customWidth="1"/>
    <col min="5644" max="5644" width="16.875" style="15" customWidth="1"/>
    <col min="5645" max="5645" width="28.25" style="15" customWidth="1"/>
    <col min="5646" max="5888" width="9" style="15"/>
    <col min="5889" max="5889" width="4.75" style="15" customWidth="1"/>
    <col min="5890" max="5890" width="16.875" style="15" customWidth="1"/>
    <col min="5891" max="5891" width="23.875" style="15" customWidth="1"/>
    <col min="5892" max="5892" width="6.875" style="15" customWidth="1"/>
    <col min="5893" max="5893" width="6.375" style="15" customWidth="1"/>
    <col min="5894" max="5894" width="5.75" style="15" customWidth="1"/>
    <col min="5895" max="5895" width="5.625" style="15" customWidth="1"/>
    <col min="5896" max="5896" width="5.875" style="15" customWidth="1"/>
    <col min="5897" max="5897" width="7.5" style="15" customWidth="1"/>
    <col min="5898" max="5898" width="17.125" style="15" customWidth="1"/>
    <col min="5899" max="5899" width="16.25" style="15" customWidth="1"/>
    <col min="5900" max="5900" width="16.875" style="15" customWidth="1"/>
    <col min="5901" max="5901" width="28.25" style="15" customWidth="1"/>
    <col min="5902" max="6144" width="9" style="15"/>
    <col min="6145" max="6145" width="4.75" style="15" customWidth="1"/>
    <col min="6146" max="6146" width="16.875" style="15" customWidth="1"/>
    <col min="6147" max="6147" width="23.875" style="15" customWidth="1"/>
    <col min="6148" max="6148" width="6.875" style="15" customWidth="1"/>
    <col min="6149" max="6149" width="6.375" style="15" customWidth="1"/>
    <col min="6150" max="6150" width="5.75" style="15" customWidth="1"/>
    <col min="6151" max="6151" width="5.625" style="15" customWidth="1"/>
    <col min="6152" max="6152" width="5.875" style="15" customWidth="1"/>
    <col min="6153" max="6153" width="7.5" style="15" customWidth="1"/>
    <col min="6154" max="6154" width="17.125" style="15" customWidth="1"/>
    <col min="6155" max="6155" width="16.25" style="15" customWidth="1"/>
    <col min="6156" max="6156" width="16.875" style="15" customWidth="1"/>
    <col min="6157" max="6157" width="28.25" style="15" customWidth="1"/>
    <col min="6158" max="6400" width="9" style="15"/>
    <col min="6401" max="6401" width="4.75" style="15" customWidth="1"/>
    <col min="6402" max="6402" width="16.875" style="15" customWidth="1"/>
    <col min="6403" max="6403" width="23.875" style="15" customWidth="1"/>
    <col min="6404" max="6404" width="6.875" style="15" customWidth="1"/>
    <col min="6405" max="6405" width="6.375" style="15" customWidth="1"/>
    <col min="6406" max="6406" width="5.75" style="15" customWidth="1"/>
    <col min="6407" max="6407" width="5.625" style="15" customWidth="1"/>
    <col min="6408" max="6408" width="5.875" style="15" customWidth="1"/>
    <col min="6409" max="6409" width="7.5" style="15" customWidth="1"/>
    <col min="6410" max="6410" width="17.125" style="15" customWidth="1"/>
    <col min="6411" max="6411" width="16.25" style="15" customWidth="1"/>
    <col min="6412" max="6412" width="16.875" style="15" customWidth="1"/>
    <col min="6413" max="6413" width="28.25" style="15" customWidth="1"/>
    <col min="6414" max="6656" width="9" style="15"/>
    <col min="6657" max="6657" width="4.75" style="15" customWidth="1"/>
    <col min="6658" max="6658" width="16.875" style="15" customWidth="1"/>
    <col min="6659" max="6659" width="23.875" style="15" customWidth="1"/>
    <col min="6660" max="6660" width="6.875" style="15" customWidth="1"/>
    <col min="6661" max="6661" width="6.375" style="15" customWidth="1"/>
    <col min="6662" max="6662" width="5.75" style="15" customWidth="1"/>
    <col min="6663" max="6663" width="5.625" style="15" customWidth="1"/>
    <col min="6664" max="6664" width="5.875" style="15" customWidth="1"/>
    <col min="6665" max="6665" width="7.5" style="15" customWidth="1"/>
    <col min="6666" max="6666" width="17.125" style="15" customWidth="1"/>
    <col min="6667" max="6667" width="16.25" style="15" customWidth="1"/>
    <col min="6668" max="6668" width="16.875" style="15" customWidth="1"/>
    <col min="6669" max="6669" width="28.25" style="15" customWidth="1"/>
    <col min="6670" max="6912" width="9" style="15"/>
    <col min="6913" max="6913" width="4.75" style="15" customWidth="1"/>
    <col min="6914" max="6914" width="16.875" style="15" customWidth="1"/>
    <col min="6915" max="6915" width="23.875" style="15" customWidth="1"/>
    <col min="6916" max="6916" width="6.875" style="15" customWidth="1"/>
    <col min="6917" max="6917" width="6.375" style="15" customWidth="1"/>
    <col min="6918" max="6918" width="5.75" style="15" customWidth="1"/>
    <col min="6919" max="6919" width="5.625" style="15" customWidth="1"/>
    <col min="6920" max="6920" width="5.875" style="15" customWidth="1"/>
    <col min="6921" max="6921" width="7.5" style="15" customWidth="1"/>
    <col min="6922" max="6922" width="17.125" style="15" customWidth="1"/>
    <col min="6923" max="6923" width="16.25" style="15" customWidth="1"/>
    <col min="6924" max="6924" width="16.875" style="15" customWidth="1"/>
    <col min="6925" max="6925" width="28.25" style="15" customWidth="1"/>
    <col min="6926" max="7168" width="9" style="15"/>
    <col min="7169" max="7169" width="4.75" style="15" customWidth="1"/>
    <col min="7170" max="7170" width="16.875" style="15" customWidth="1"/>
    <col min="7171" max="7171" width="23.875" style="15" customWidth="1"/>
    <col min="7172" max="7172" width="6.875" style="15" customWidth="1"/>
    <col min="7173" max="7173" width="6.375" style="15" customWidth="1"/>
    <col min="7174" max="7174" width="5.75" style="15" customWidth="1"/>
    <col min="7175" max="7175" width="5.625" style="15" customWidth="1"/>
    <col min="7176" max="7176" width="5.875" style="15" customWidth="1"/>
    <col min="7177" max="7177" width="7.5" style="15" customWidth="1"/>
    <col min="7178" max="7178" width="17.125" style="15" customWidth="1"/>
    <col min="7179" max="7179" width="16.25" style="15" customWidth="1"/>
    <col min="7180" max="7180" width="16.875" style="15" customWidth="1"/>
    <col min="7181" max="7181" width="28.25" style="15" customWidth="1"/>
    <col min="7182" max="7424" width="9" style="15"/>
    <col min="7425" max="7425" width="4.75" style="15" customWidth="1"/>
    <col min="7426" max="7426" width="16.875" style="15" customWidth="1"/>
    <col min="7427" max="7427" width="23.875" style="15" customWidth="1"/>
    <col min="7428" max="7428" width="6.875" style="15" customWidth="1"/>
    <col min="7429" max="7429" width="6.375" style="15" customWidth="1"/>
    <col min="7430" max="7430" width="5.75" style="15" customWidth="1"/>
    <col min="7431" max="7431" width="5.625" style="15" customWidth="1"/>
    <col min="7432" max="7432" width="5.875" style="15" customWidth="1"/>
    <col min="7433" max="7433" width="7.5" style="15" customWidth="1"/>
    <col min="7434" max="7434" width="17.125" style="15" customWidth="1"/>
    <col min="7435" max="7435" width="16.25" style="15" customWidth="1"/>
    <col min="7436" max="7436" width="16.875" style="15" customWidth="1"/>
    <col min="7437" max="7437" width="28.25" style="15" customWidth="1"/>
    <col min="7438" max="7680" width="9" style="15"/>
    <col min="7681" max="7681" width="4.75" style="15" customWidth="1"/>
    <col min="7682" max="7682" width="16.875" style="15" customWidth="1"/>
    <col min="7683" max="7683" width="23.875" style="15" customWidth="1"/>
    <col min="7684" max="7684" width="6.875" style="15" customWidth="1"/>
    <col min="7685" max="7685" width="6.375" style="15" customWidth="1"/>
    <col min="7686" max="7686" width="5.75" style="15" customWidth="1"/>
    <col min="7687" max="7687" width="5.625" style="15" customWidth="1"/>
    <col min="7688" max="7688" width="5.875" style="15" customWidth="1"/>
    <col min="7689" max="7689" width="7.5" style="15" customWidth="1"/>
    <col min="7690" max="7690" width="17.125" style="15" customWidth="1"/>
    <col min="7691" max="7691" width="16.25" style="15" customWidth="1"/>
    <col min="7692" max="7692" width="16.875" style="15" customWidth="1"/>
    <col min="7693" max="7693" width="28.25" style="15" customWidth="1"/>
    <col min="7694" max="7936" width="9" style="15"/>
    <col min="7937" max="7937" width="4.75" style="15" customWidth="1"/>
    <col min="7938" max="7938" width="16.875" style="15" customWidth="1"/>
    <col min="7939" max="7939" width="23.875" style="15" customWidth="1"/>
    <col min="7940" max="7940" width="6.875" style="15" customWidth="1"/>
    <col min="7941" max="7941" width="6.375" style="15" customWidth="1"/>
    <col min="7942" max="7942" width="5.75" style="15" customWidth="1"/>
    <col min="7943" max="7943" width="5.625" style="15" customWidth="1"/>
    <col min="7944" max="7944" width="5.875" style="15" customWidth="1"/>
    <col min="7945" max="7945" width="7.5" style="15" customWidth="1"/>
    <col min="7946" max="7946" width="17.125" style="15" customWidth="1"/>
    <col min="7947" max="7947" width="16.25" style="15" customWidth="1"/>
    <col min="7948" max="7948" width="16.875" style="15" customWidth="1"/>
    <col min="7949" max="7949" width="28.25" style="15" customWidth="1"/>
    <col min="7950" max="8192" width="9" style="15"/>
    <col min="8193" max="8193" width="4.75" style="15" customWidth="1"/>
    <col min="8194" max="8194" width="16.875" style="15" customWidth="1"/>
    <col min="8195" max="8195" width="23.875" style="15" customWidth="1"/>
    <col min="8196" max="8196" width="6.875" style="15" customWidth="1"/>
    <col min="8197" max="8197" width="6.375" style="15" customWidth="1"/>
    <col min="8198" max="8198" width="5.75" style="15" customWidth="1"/>
    <col min="8199" max="8199" width="5.625" style="15" customWidth="1"/>
    <col min="8200" max="8200" width="5.875" style="15" customWidth="1"/>
    <col min="8201" max="8201" width="7.5" style="15" customWidth="1"/>
    <col min="8202" max="8202" width="17.125" style="15" customWidth="1"/>
    <col min="8203" max="8203" width="16.25" style="15" customWidth="1"/>
    <col min="8204" max="8204" width="16.875" style="15" customWidth="1"/>
    <col min="8205" max="8205" width="28.25" style="15" customWidth="1"/>
    <col min="8206" max="8448" width="9" style="15"/>
    <col min="8449" max="8449" width="4.75" style="15" customWidth="1"/>
    <col min="8450" max="8450" width="16.875" style="15" customWidth="1"/>
    <col min="8451" max="8451" width="23.875" style="15" customWidth="1"/>
    <col min="8452" max="8452" width="6.875" style="15" customWidth="1"/>
    <col min="8453" max="8453" width="6.375" style="15" customWidth="1"/>
    <col min="8454" max="8454" width="5.75" style="15" customWidth="1"/>
    <col min="8455" max="8455" width="5.625" style="15" customWidth="1"/>
    <col min="8456" max="8456" width="5.875" style="15" customWidth="1"/>
    <col min="8457" max="8457" width="7.5" style="15" customWidth="1"/>
    <col min="8458" max="8458" width="17.125" style="15" customWidth="1"/>
    <col min="8459" max="8459" width="16.25" style="15" customWidth="1"/>
    <col min="8460" max="8460" width="16.875" style="15" customWidth="1"/>
    <col min="8461" max="8461" width="28.25" style="15" customWidth="1"/>
    <col min="8462" max="8704" width="9" style="15"/>
    <col min="8705" max="8705" width="4.75" style="15" customWidth="1"/>
    <col min="8706" max="8706" width="16.875" style="15" customWidth="1"/>
    <col min="8707" max="8707" width="23.875" style="15" customWidth="1"/>
    <col min="8708" max="8708" width="6.875" style="15" customWidth="1"/>
    <col min="8709" max="8709" width="6.375" style="15" customWidth="1"/>
    <col min="8710" max="8710" width="5.75" style="15" customWidth="1"/>
    <col min="8711" max="8711" width="5.625" style="15" customWidth="1"/>
    <col min="8712" max="8712" width="5.875" style="15" customWidth="1"/>
    <col min="8713" max="8713" width="7.5" style="15" customWidth="1"/>
    <col min="8714" max="8714" width="17.125" style="15" customWidth="1"/>
    <col min="8715" max="8715" width="16.25" style="15" customWidth="1"/>
    <col min="8716" max="8716" width="16.875" style="15" customWidth="1"/>
    <col min="8717" max="8717" width="28.25" style="15" customWidth="1"/>
    <col min="8718" max="8960" width="9" style="15"/>
    <col min="8961" max="8961" width="4.75" style="15" customWidth="1"/>
    <col min="8962" max="8962" width="16.875" style="15" customWidth="1"/>
    <col min="8963" max="8963" width="23.875" style="15" customWidth="1"/>
    <col min="8964" max="8964" width="6.875" style="15" customWidth="1"/>
    <col min="8965" max="8965" width="6.375" style="15" customWidth="1"/>
    <col min="8966" max="8966" width="5.75" style="15" customWidth="1"/>
    <col min="8967" max="8967" width="5.625" style="15" customWidth="1"/>
    <col min="8968" max="8968" width="5.875" style="15" customWidth="1"/>
    <col min="8969" max="8969" width="7.5" style="15" customWidth="1"/>
    <col min="8970" max="8970" width="17.125" style="15" customWidth="1"/>
    <col min="8971" max="8971" width="16.25" style="15" customWidth="1"/>
    <col min="8972" max="8972" width="16.875" style="15" customWidth="1"/>
    <col min="8973" max="8973" width="28.25" style="15" customWidth="1"/>
    <col min="8974" max="9216" width="9" style="15"/>
    <col min="9217" max="9217" width="4.75" style="15" customWidth="1"/>
    <col min="9218" max="9218" width="16.875" style="15" customWidth="1"/>
    <col min="9219" max="9219" width="23.875" style="15" customWidth="1"/>
    <col min="9220" max="9220" width="6.875" style="15" customWidth="1"/>
    <col min="9221" max="9221" width="6.375" style="15" customWidth="1"/>
    <col min="9222" max="9222" width="5.75" style="15" customWidth="1"/>
    <col min="9223" max="9223" width="5.625" style="15" customWidth="1"/>
    <col min="9224" max="9224" width="5.875" style="15" customWidth="1"/>
    <col min="9225" max="9225" width="7.5" style="15" customWidth="1"/>
    <col min="9226" max="9226" width="17.125" style="15" customWidth="1"/>
    <col min="9227" max="9227" width="16.25" style="15" customWidth="1"/>
    <col min="9228" max="9228" width="16.875" style="15" customWidth="1"/>
    <col min="9229" max="9229" width="28.25" style="15" customWidth="1"/>
    <col min="9230" max="9472" width="9" style="15"/>
    <col min="9473" max="9473" width="4.75" style="15" customWidth="1"/>
    <col min="9474" max="9474" width="16.875" style="15" customWidth="1"/>
    <col min="9475" max="9475" width="23.875" style="15" customWidth="1"/>
    <col min="9476" max="9476" width="6.875" style="15" customWidth="1"/>
    <col min="9477" max="9477" width="6.375" style="15" customWidth="1"/>
    <col min="9478" max="9478" width="5.75" style="15" customWidth="1"/>
    <col min="9479" max="9479" width="5.625" style="15" customWidth="1"/>
    <col min="9480" max="9480" width="5.875" style="15" customWidth="1"/>
    <col min="9481" max="9481" width="7.5" style="15" customWidth="1"/>
    <col min="9482" max="9482" width="17.125" style="15" customWidth="1"/>
    <col min="9483" max="9483" width="16.25" style="15" customWidth="1"/>
    <col min="9484" max="9484" width="16.875" style="15" customWidth="1"/>
    <col min="9485" max="9485" width="28.25" style="15" customWidth="1"/>
    <col min="9486" max="9728" width="9" style="15"/>
    <col min="9729" max="9729" width="4.75" style="15" customWidth="1"/>
    <col min="9730" max="9730" width="16.875" style="15" customWidth="1"/>
    <col min="9731" max="9731" width="23.875" style="15" customWidth="1"/>
    <col min="9732" max="9732" width="6.875" style="15" customWidth="1"/>
    <col min="9733" max="9733" width="6.375" style="15" customWidth="1"/>
    <col min="9734" max="9734" width="5.75" style="15" customWidth="1"/>
    <col min="9735" max="9735" width="5.625" style="15" customWidth="1"/>
    <col min="9736" max="9736" width="5.875" style="15" customWidth="1"/>
    <col min="9737" max="9737" width="7.5" style="15" customWidth="1"/>
    <col min="9738" max="9738" width="17.125" style="15" customWidth="1"/>
    <col min="9739" max="9739" width="16.25" style="15" customWidth="1"/>
    <col min="9740" max="9740" width="16.875" style="15" customWidth="1"/>
    <col min="9741" max="9741" width="28.25" style="15" customWidth="1"/>
    <col min="9742" max="9984" width="9" style="15"/>
    <col min="9985" max="9985" width="4.75" style="15" customWidth="1"/>
    <col min="9986" max="9986" width="16.875" style="15" customWidth="1"/>
    <col min="9987" max="9987" width="23.875" style="15" customWidth="1"/>
    <col min="9988" max="9988" width="6.875" style="15" customWidth="1"/>
    <col min="9989" max="9989" width="6.375" style="15" customWidth="1"/>
    <col min="9990" max="9990" width="5.75" style="15" customWidth="1"/>
    <col min="9991" max="9991" width="5.625" style="15" customWidth="1"/>
    <col min="9992" max="9992" width="5.875" style="15" customWidth="1"/>
    <col min="9993" max="9993" width="7.5" style="15" customWidth="1"/>
    <col min="9994" max="9994" width="17.125" style="15" customWidth="1"/>
    <col min="9995" max="9995" width="16.25" style="15" customWidth="1"/>
    <col min="9996" max="9996" width="16.875" style="15" customWidth="1"/>
    <col min="9997" max="9997" width="28.25" style="15" customWidth="1"/>
    <col min="9998" max="10240" width="9" style="15"/>
    <col min="10241" max="10241" width="4.75" style="15" customWidth="1"/>
    <col min="10242" max="10242" width="16.875" style="15" customWidth="1"/>
    <col min="10243" max="10243" width="23.875" style="15" customWidth="1"/>
    <col min="10244" max="10244" width="6.875" style="15" customWidth="1"/>
    <col min="10245" max="10245" width="6.375" style="15" customWidth="1"/>
    <col min="10246" max="10246" width="5.75" style="15" customWidth="1"/>
    <col min="10247" max="10247" width="5.625" style="15" customWidth="1"/>
    <col min="10248" max="10248" width="5.875" style="15" customWidth="1"/>
    <col min="10249" max="10249" width="7.5" style="15" customWidth="1"/>
    <col min="10250" max="10250" width="17.125" style="15" customWidth="1"/>
    <col min="10251" max="10251" width="16.25" style="15" customWidth="1"/>
    <col min="10252" max="10252" width="16.875" style="15" customWidth="1"/>
    <col min="10253" max="10253" width="28.25" style="15" customWidth="1"/>
    <col min="10254" max="10496" width="9" style="15"/>
    <col min="10497" max="10497" width="4.75" style="15" customWidth="1"/>
    <col min="10498" max="10498" width="16.875" style="15" customWidth="1"/>
    <col min="10499" max="10499" width="23.875" style="15" customWidth="1"/>
    <col min="10500" max="10500" width="6.875" style="15" customWidth="1"/>
    <col min="10501" max="10501" width="6.375" style="15" customWidth="1"/>
    <col min="10502" max="10502" width="5.75" style="15" customWidth="1"/>
    <col min="10503" max="10503" width="5.625" style="15" customWidth="1"/>
    <col min="10504" max="10504" width="5.875" style="15" customWidth="1"/>
    <col min="10505" max="10505" width="7.5" style="15" customWidth="1"/>
    <col min="10506" max="10506" width="17.125" style="15" customWidth="1"/>
    <col min="10507" max="10507" width="16.25" style="15" customWidth="1"/>
    <col min="10508" max="10508" width="16.875" style="15" customWidth="1"/>
    <col min="10509" max="10509" width="28.25" style="15" customWidth="1"/>
    <col min="10510" max="10752" width="9" style="15"/>
    <col min="10753" max="10753" width="4.75" style="15" customWidth="1"/>
    <col min="10754" max="10754" width="16.875" style="15" customWidth="1"/>
    <col min="10755" max="10755" width="23.875" style="15" customWidth="1"/>
    <col min="10756" max="10756" width="6.875" style="15" customWidth="1"/>
    <col min="10757" max="10757" width="6.375" style="15" customWidth="1"/>
    <col min="10758" max="10758" width="5.75" style="15" customWidth="1"/>
    <col min="10759" max="10759" width="5.625" style="15" customWidth="1"/>
    <col min="10760" max="10760" width="5.875" style="15" customWidth="1"/>
    <col min="10761" max="10761" width="7.5" style="15" customWidth="1"/>
    <col min="10762" max="10762" width="17.125" style="15" customWidth="1"/>
    <col min="10763" max="10763" width="16.25" style="15" customWidth="1"/>
    <col min="10764" max="10764" width="16.875" style="15" customWidth="1"/>
    <col min="10765" max="10765" width="28.25" style="15" customWidth="1"/>
    <col min="10766" max="11008" width="9" style="15"/>
    <col min="11009" max="11009" width="4.75" style="15" customWidth="1"/>
    <col min="11010" max="11010" width="16.875" style="15" customWidth="1"/>
    <col min="11011" max="11011" width="23.875" style="15" customWidth="1"/>
    <col min="11012" max="11012" width="6.875" style="15" customWidth="1"/>
    <col min="11013" max="11013" width="6.375" style="15" customWidth="1"/>
    <col min="11014" max="11014" width="5.75" style="15" customWidth="1"/>
    <col min="11015" max="11015" width="5.625" style="15" customWidth="1"/>
    <col min="11016" max="11016" width="5.875" style="15" customWidth="1"/>
    <col min="11017" max="11017" width="7.5" style="15" customWidth="1"/>
    <col min="11018" max="11018" width="17.125" style="15" customWidth="1"/>
    <col min="11019" max="11019" width="16.25" style="15" customWidth="1"/>
    <col min="11020" max="11020" width="16.875" style="15" customWidth="1"/>
    <col min="11021" max="11021" width="28.25" style="15" customWidth="1"/>
    <col min="11022" max="11264" width="9" style="15"/>
    <col min="11265" max="11265" width="4.75" style="15" customWidth="1"/>
    <col min="11266" max="11266" width="16.875" style="15" customWidth="1"/>
    <col min="11267" max="11267" width="23.875" style="15" customWidth="1"/>
    <col min="11268" max="11268" width="6.875" style="15" customWidth="1"/>
    <col min="11269" max="11269" width="6.375" style="15" customWidth="1"/>
    <col min="11270" max="11270" width="5.75" style="15" customWidth="1"/>
    <col min="11271" max="11271" width="5.625" style="15" customWidth="1"/>
    <col min="11272" max="11272" width="5.875" style="15" customWidth="1"/>
    <col min="11273" max="11273" width="7.5" style="15" customWidth="1"/>
    <col min="11274" max="11274" width="17.125" style="15" customWidth="1"/>
    <col min="11275" max="11275" width="16.25" style="15" customWidth="1"/>
    <col min="11276" max="11276" width="16.875" style="15" customWidth="1"/>
    <col min="11277" max="11277" width="28.25" style="15" customWidth="1"/>
    <col min="11278" max="11520" width="9" style="15"/>
    <col min="11521" max="11521" width="4.75" style="15" customWidth="1"/>
    <col min="11522" max="11522" width="16.875" style="15" customWidth="1"/>
    <col min="11523" max="11523" width="23.875" style="15" customWidth="1"/>
    <col min="11524" max="11524" width="6.875" style="15" customWidth="1"/>
    <col min="11525" max="11525" width="6.375" style="15" customWidth="1"/>
    <col min="11526" max="11526" width="5.75" style="15" customWidth="1"/>
    <col min="11527" max="11527" width="5.625" style="15" customWidth="1"/>
    <col min="11528" max="11528" width="5.875" style="15" customWidth="1"/>
    <col min="11529" max="11529" width="7.5" style="15" customWidth="1"/>
    <col min="11530" max="11530" width="17.125" style="15" customWidth="1"/>
    <col min="11531" max="11531" width="16.25" style="15" customWidth="1"/>
    <col min="11532" max="11532" width="16.875" style="15" customWidth="1"/>
    <col min="11533" max="11533" width="28.25" style="15" customWidth="1"/>
    <col min="11534" max="11776" width="9" style="15"/>
    <col min="11777" max="11777" width="4.75" style="15" customWidth="1"/>
    <col min="11778" max="11778" width="16.875" style="15" customWidth="1"/>
    <col min="11779" max="11779" width="23.875" style="15" customWidth="1"/>
    <col min="11780" max="11780" width="6.875" style="15" customWidth="1"/>
    <col min="11781" max="11781" width="6.375" style="15" customWidth="1"/>
    <col min="11782" max="11782" width="5.75" style="15" customWidth="1"/>
    <col min="11783" max="11783" width="5.625" style="15" customWidth="1"/>
    <col min="11784" max="11784" width="5.875" style="15" customWidth="1"/>
    <col min="11785" max="11785" width="7.5" style="15" customWidth="1"/>
    <col min="11786" max="11786" width="17.125" style="15" customWidth="1"/>
    <col min="11787" max="11787" width="16.25" style="15" customWidth="1"/>
    <col min="11788" max="11788" width="16.875" style="15" customWidth="1"/>
    <col min="11789" max="11789" width="28.25" style="15" customWidth="1"/>
    <col min="11790" max="12032" width="9" style="15"/>
    <col min="12033" max="12033" width="4.75" style="15" customWidth="1"/>
    <col min="12034" max="12034" width="16.875" style="15" customWidth="1"/>
    <col min="12035" max="12035" width="23.875" style="15" customWidth="1"/>
    <col min="12036" max="12036" width="6.875" style="15" customWidth="1"/>
    <col min="12037" max="12037" width="6.375" style="15" customWidth="1"/>
    <col min="12038" max="12038" width="5.75" style="15" customWidth="1"/>
    <col min="12039" max="12039" width="5.625" style="15" customWidth="1"/>
    <col min="12040" max="12040" width="5.875" style="15" customWidth="1"/>
    <col min="12041" max="12041" width="7.5" style="15" customWidth="1"/>
    <col min="12042" max="12042" width="17.125" style="15" customWidth="1"/>
    <col min="12043" max="12043" width="16.25" style="15" customWidth="1"/>
    <col min="12044" max="12044" width="16.875" style="15" customWidth="1"/>
    <col min="12045" max="12045" width="28.25" style="15" customWidth="1"/>
    <col min="12046" max="12288" width="9" style="15"/>
    <col min="12289" max="12289" width="4.75" style="15" customWidth="1"/>
    <col min="12290" max="12290" width="16.875" style="15" customWidth="1"/>
    <col min="12291" max="12291" width="23.875" style="15" customWidth="1"/>
    <col min="12292" max="12292" width="6.875" style="15" customWidth="1"/>
    <col min="12293" max="12293" width="6.375" style="15" customWidth="1"/>
    <col min="12294" max="12294" width="5.75" style="15" customWidth="1"/>
    <col min="12295" max="12295" width="5.625" style="15" customWidth="1"/>
    <col min="12296" max="12296" width="5.875" style="15" customWidth="1"/>
    <col min="12297" max="12297" width="7.5" style="15" customWidth="1"/>
    <col min="12298" max="12298" width="17.125" style="15" customWidth="1"/>
    <col min="12299" max="12299" width="16.25" style="15" customWidth="1"/>
    <col min="12300" max="12300" width="16.875" style="15" customWidth="1"/>
    <col min="12301" max="12301" width="28.25" style="15" customWidth="1"/>
    <col min="12302" max="12544" width="9" style="15"/>
    <col min="12545" max="12545" width="4.75" style="15" customWidth="1"/>
    <col min="12546" max="12546" width="16.875" style="15" customWidth="1"/>
    <col min="12547" max="12547" width="23.875" style="15" customWidth="1"/>
    <col min="12548" max="12548" width="6.875" style="15" customWidth="1"/>
    <col min="12549" max="12549" width="6.375" style="15" customWidth="1"/>
    <col min="12550" max="12550" width="5.75" style="15" customWidth="1"/>
    <col min="12551" max="12551" width="5.625" style="15" customWidth="1"/>
    <col min="12552" max="12552" width="5.875" style="15" customWidth="1"/>
    <col min="12553" max="12553" width="7.5" style="15" customWidth="1"/>
    <col min="12554" max="12554" width="17.125" style="15" customWidth="1"/>
    <col min="12555" max="12555" width="16.25" style="15" customWidth="1"/>
    <col min="12556" max="12556" width="16.875" style="15" customWidth="1"/>
    <col min="12557" max="12557" width="28.25" style="15" customWidth="1"/>
    <col min="12558" max="12800" width="9" style="15"/>
    <col min="12801" max="12801" width="4.75" style="15" customWidth="1"/>
    <col min="12802" max="12802" width="16.875" style="15" customWidth="1"/>
    <col min="12803" max="12803" width="23.875" style="15" customWidth="1"/>
    <col min="12804" max="12804" width="6.875" style="15" customWidth="1"/>
    <col min="12805" max="12805" width="6.375" style="15" customWidth="1"/>
    <col min="12806" max="12806" width="5.75" style="15" customWidth="1"/>
    <col min="12807" max="12807" width="5.625" style="15" customWidth="1"/>
    <col min="12808" max="12808" width="5.875" style="15" customWidth="1"/>
    <col min="12809" max="12809" width="7.5" style="15" customWidth="1"/>
    <col min="12810" max="12810" width="17.125" style="15" customWidth="1"/>
    <col min="12811" max="12811" width="16.25" style="15" customWidth="1"/>
    <col min="12812" max="12812" width="16.875" style="15" customWidth="1"/>
    <col min="12813" max="12813" width="28.25" style="15" customWidth="1"/>
    <col min="12814" max="13056" width="9" style="15"/>
    <col min="13057" max="13057" width="4.75" style="15" customWidth="1"/>
    <col min="13058" max="13058" width="16.875" style="15" customWidth="1"/>
    <col min="13059" max="13059" width="23.875" style="15" customWidth="1"/>
    <col min="13060" max="13060" width="6.875" style="15" customWidth="1"/>
    <col min="13061" max="13061" width="6.375" style="15" customWidth="1"/>
    <col min="13062" max="13062" width="5.75" style="15" customWidth="1"/>
    <col min="13063" max="13063" width="5.625" style="15" customWidth="1"/>
    <col min="13064" max="13064" width="5.875" style="15" customWidth="1"/>
    <col min="13065" max="13065" width="7.5" style="15" customWidth="1"/>
    <col min="13066" max="13066" width="17.125" style="15" customWidth="1"/>
    <col min="13067" max="13067" width="16.25" style="15" customWidth="1"/>
    <col min="13068" max="13068" width="16.875" style="15" customWidth="1"/>
    <col min="13069" max="13069" width="28.25" style="15" customWidth="1"/>
    <col min="13070" max="13312" width="9" style="15"/>
    <col min="13313" max="13313" width="4.75" style="15" customWidth="1"/>
    <col min="13314" max="13314" width="16.875" style="15" customWidth="1"/>
    <col min="13315" max="13315" width="23.875" style="15" customWidth="1"/>
    <col min="13316" max="13316" width="6.875" style="15" customWidth="1"/>
    <col min="13317" max="13317" width="6.375" style="15" customWidth="1"/>
    <col min="13318" max="13318" width="5.75" style="15" customWidth="1"/>
    <col min="13319" max="13319" width="5.625" style="15" customWidth="1"/>
    <col min="13320" max="13320" width="5.875" style="15" customWidth="1"/>
    <col min="13321" max="13321" width="7.5" style="15" customWidth="1"/>
    <col min="13322" max="13322" width="17.125" style="15" customWidth="1"/>
    <col min="13323" max="13323" width="16.25" style="15" customWidth="1"/>
    <col min="13324" max="13324" width="16.875" style="15" customWidth="1"/>
    <col min="13325" max="13325" width="28.25" style="15" customWidth="1"/>
    <col min="13326" max="13568" width="9" style="15"/>
    <col min="13569" max="13569" width="4.75" style="15" customWidth="1"/>
    <col min="13570" max="13570" width="16.875" style="15" customWidth="1"/>
    <col min="13571" max="13571" width="23.875" style="15" customWidth="1"/>
    <col min="13572" max="13572" width="6.875" style="15" customWidth="1"/>
    <col min="13573" max="13573" width="6.375" style="15" customWidth="1"/>
    <col min="13574" max="13574" width="5.75" style="15" customWidth="1"/>
    <col min="13575" max="13575" width="5.625" style="15" customWidth="1"/>
    <col min="13576" max="13576" width="5.875" style="15" customWidth="1"/>
    <col min="13577" max="13577" width="7.5" style="15" customWidth="1"/>
    <col min="13578" max="13578" width="17.125" style="15" customWidth="1"/>
    <col min="13579" max="13579" width="16.25" style="15" customWidth="1"/>
    <col min="13580" max="13580" width="16.875" style="15" customWidth="1"/>
    <col min="13581" max="13581" width="28.25" style="15" customWidth="1"/>
    <col min="13582" max="13824" width="9" style="15"/>
    <col min="13825" max="13825" width="4.75" style="15" customWidth="1"/>
    <col min="13826" max="13826" width="16.875" style="15" customWidth="1"/>
    <col min="13827" max="13827" width="23.875" style="15" customWidth="1"/>
    <col min="13828" max="13828" width="6.875" style="15" customWidth="1"/>
    <col min="13829" max="13829" width="6.375" style="15" customWidth="1"/>
    <col min="13830" max="13830" width="5.75" style="15" customWidth="1"/>
    <col min="13831" max="13831" width="5.625" style="15" customWidth="1"/>
    <col min="13832" max="13832" width="5.875" style="15" customWidth="1"/>
    <col min="13833" max="13833" width="7.5" style="15" customWidth="1"/>
    <col min="13834" max="13834" width="17.125" style="15" customWidth="1"/>
    <col min="13835" max="13835" width="16.25" style="15" customWidth="1"/>
    <col min="13836" max="13836" width="16.875" style="15" customWidth="1"/>
    <col min="13837" max="13837" width="28.25" style="15" customWidth="1"/>
    <col min="13838" max="14080" width="9" style="15"/>
    <col min="14081" max="14081" width="4.75" style="15" customWidth="1"/>
    <col min="14082" max="14082" width="16.875" style="15" customWidth="1"/>
    <col min="14083" max="14083" width="23.875" style="15" customWidth="1"/>
    <col min="14084" max="14084" width="6.875" style="15" customWidth="1"/>
    <col min="14085" max="14085" width="6.375" style="15" customWidth="1"/>
    <col min="14086" max="14086" width="5.75" style="15" customWidth="1"/>
    <col min="14087" max="14087" width="5.625" style="15" customWidth="1"/>
    <col min="14088" max="14088" width="5.875" style="15" customWidth="1"/>
    <col min="14089" max="14089" width="7.5" style="15" customWidth="1"/>
    <col min="14090" max="14090" width="17.125" style="15" customWidth="1"/>
    <col min="14091" max="14091" width="16.25" style="15" customWidth="1"/>
    <col min="14092" max="14092" width="16.875" style="15" customWidth="1"/>
    <col min="14093" max="14093" width="28.25" style="15" customWidth="1"/>
    <col min="14094" max="14336" width="9" style="15"/>
    <col min="14337" max="14337" width="4.75" style="15" customWidth="1"/>
    <col min="14338" max="14338" width="16.875" style="15" customWidth="1"/>
    <col min="14339" max="14339" width="23.875" style="15" customWidth="1"/>
    <col min="14340" max="14340" width="6.875" style="15" customWidth="1"/>
    <col min="14341" max="14341" width="6.375" style="15" customWidth="1"/>
    <col min="14342" max="14342" width="5.75" style="15" customWidth="1"/>
    <col min="14343" max="14343" width="5.625" style="15" customWidth="1"/>
    <col min="14344" max="14344" width="5.875" style="15" customWidth="1"/>
    <col min="14345" max="14345" width="7.5" style="15" customWidth="1"/>
    <col min="14346" max="14346" width="17.125" style="15" customWidth="1"/>
    <col min="14347" max="14347" width="16.25" style="15" customWidth="1"/>
    <col min="14348" max="14348" width="16.875" style="15" customWidth="1"/>
    <col min="14349" max="14349" width="28.25" style="15" customWidth="1"/>
    <col min="14350" max="14592" width="9" style="15"/>
    <col min="14593" max="14593" width="4.75" style="15" customWidth="1"/>
    <col min="14594" max="14594" width="16.875" style="15" customWidth="1"/>
    <col min="14595" max="14595" width="23.875" style="15" customWidth="1"/>
    <col min="14596" max="14596" width="6.875" style="15" customWidth="1"/>
    <col min="14597" max="14597" width="6.375" style="15" customWidth="1"/>
    <col min="14598" max="14598" width="5.75" style="15" customWidth="1"/>
    <col min="14599" max="14599" width="5.625" style="15" customWidth="1"/>
    <col min="14600" max="14600" width="5.875" style="15" customWidth="1"/>
    <col min="14601" max="14601" width="7.5" style="15" customWidth="1"/>
    <col min="14602" max="14602" width="17.125" style="15" customWidth="1"/>
    <col min="14603" max="14603" width="16.25" style="15" customWidth="1"/>
    <col min="14604" max="14604" width="16.875" style="15" customWidth="1"/>
    <col min="14605" max="14605" width="28.25" style="15" customWidth="1"/>
    <col min="14606" max="14848" width="9" style="15"/>
    <col min="14849" max="14849" width="4.75" style="15" customWidth="1"/>
    <col min="14850" max="14850" width="16.875" style="15" customWidth="1"/>
    <col min="14851" max="14851" width="23.875" style="15" customWidth="1"/>
    <col min="14852" max="14852" width="6.875" style="15" customWidth="1"/>
    <col min="14853" max="14853" width="6.375" style="15" customWidth="1"/>
    <col min="14854" max="14854" width="5.75" style="15" customWidth="1"/>
    <col min="14855" max="14855" width="5.625" style="15" customWidth="1"/>
    <col min="14856" max="14856" width="5.875" style="15" customWidth="1"/>
    <col min="14857" max="14857" width="7.5" style="15" customWidth="1"/>
    <col min="14858" max="14858" width="17.125" style="15" customWidth="1"/>
    <col min="14859" max="14859" width="16.25" style="15" customWidth="1"/>
    <col min="14860" max="14860" width="16.875" style="15" customWidth="1"/>
    <col min="14861" max="14861" width="28.25" style="15" customWidth="1"/>
    <col min="14862" max="15104" width="9" style="15"/>
    <col min="15105" max="15105" width="4.75" style="15" customWidth="1"/>
    <col min="15106" max="15106" width="16.875" style="15" customWidth="1"/>
    <col min="15107" max="15107" width="23.875" style="15" customWidth="1"/>
    <col min="15108" max="15108" width="6.875" style="15" customWidth="1"/>
    <col min="15109" max="15109" width="6.375" style="15" customWidth="1"/>
    <col min="15110" max="15110" width="5.75" style="15" customWidth="1"/>
    <col min="15111" max="15111" width="5.625" style="15" customWidth="1"/>
    <col min="15112" max="15112" width="5.875" style="15" customWidth="1"/>
    <col min="15113" max="15113" width="7.5" style="15" customWidth="1"/>
    <col min="15114" max="15114" width="17.125" style="15" customWidth="1"/>
    <col min="15115" max="15115" width="16.25" style="15" customWidth="1"/>
    <col min="15116" max="15116" width="16.875" style="15" customWidth="1"/>
    <col min="15117" max="15117" width="28.25" style="15" customWidth="1"/>
    <col min="15118" max="15360" width="9" style="15"/>
    <col min="15361" max="15361" width="4.75" style="15" customWidth="1"/>
    <col min="15362" max="15362" width="16.875" style="15" customWidth="1"/>
    <col min="15363" max="15363" width="23.875" style="15" customWidth="1"/>
    <col min="15364" max="15364" width="6.875" style="15" customWidth="1"/>
    <col min="15365" max="15365" width="6.375" style="15" customWidth="1"/>
    <col min="15366" max="15366" width="5.75" style="15" customWidth="1"/>
    <col min="15367" max="15367" width="5.625" style="15" customWidth="1"/>
    <col min="15368" max="15368" width="5.875" style="15" customWidth="1"/>
    <col min="15369" max="15369" width="7.5" style="15" customWidth="1"/>
    <col min="15370" max="15370" width="17.125" style="15" customWidth="1"/>
    <col min="15371" max="15371" width="16.25" style="15" customWidth="1"/>
    <col min="15372" max="15372" width="16.875" style="15" customWidth="1"/>
    <col min="15373" max="15373" width="28.25" style="15" customWidth="1"/>
    <col min="15374" max="15616" width="9" style="15"/>
    <col min="15617" max="15617" width="4.75" style="15" customWidth="1"/>
    <col min="15618" max="15618" width="16.875" style="15" customWidth="1"/>
    <col min="15619" max="15619" width="23.875" style="15" customWidth="1"/>
    <col min="15620" max="15620" width="6.875" style="15" customWidth="1"/>
    <col min="15621" max="15621" width="6.375" style="15" customWidth="1"/>
    <col min="15622" max="15622" width="5.75" style="15" customWidth="1"/>
    <col min="15623" max="15623" width="5.625" style="15" customWidth="1"/>
    <col min="15624" max="15624" width="5.875" style="15" customWidth="1"/>
    <col min="15625" max="15625" width="7.5" style="15" customWidth="1"/>
    <col min="15626" max="15626" width="17.125" style="15" customWidth="1"/>
    <col min="15627" max="15627" width="16.25" style="15" customWidth="1"/>
    <col min="15628" max="15628" width="16.875" style="15" customWidth="1"/>
    <col min="15629" max="15629" width="28.25" style="15" customWidth="1"/>
    <col min="15630" max="15872" width="9" style="15"/>
    <col min="15873" max="15873" width="4.75" style="15" customWidth="1"/>
    <col min="15874" max="15874" width="16.875" style="15" customWidth="1"/>
    <col min="15875" max="15875" width="23.875" style="15" customWidth="1"/>
    <col min="15876" max="15876" width="6.875" style="15" customWidth="1"/>
    <col min="15877" max="15877" width="6.375" style="15" customWidth="1"/>
    <col min="15878" max="15878" width="5.75" style="15" customWidth="1"/>
    <col min="15879" max="15879" width="5.625" style="15" customWidth="1"/>
    <col min="15880" max="15880" width="5.875" style="15" customWidth="1"/>
    <col min="15881" max="15881" width="7.5" style="15" customWidth="1"/>
    <col min="15882" max="15882" width="17.125" style="15" customWidth="1"/>
    <col min="15883" max="15883" width="16.25" style="15" customWidth="1"/>
    <col min="15884" max="15884" width="16.875" style="15" customWidth="1"/>
    <col min="15885" max="15885" width="28.25" style="15" customWidth="1"/>
    <col min="15886" max="16128" width="9" style="15"/>
    <col min="16129" max="16129" width="4.75" style="15" customWidth="1"/>
    <col min="16130" max="16130" width="16.875" style="15" customWidth="1"/>
    <col min="16131" max="16131" width="23.875" style="15" customWidth="1"/>
    <col min="16132" max="16132" width="6.875" style="15" customWidth="1"/>
    <col min="16133" max="16133" width="6.375" style="15" customWidth="1"/>
    <col min="16134" max="16134" width="5.75" style="15" customWidth="1"/>
    <col min="16135" max="16135" width="5.625" style="15" customWidth="1"/>
    <col min="16136" max="16136" width="5.875" style="15" customWidth="1"/>
    <col min="16137" max="16137" width="7.5" style="15" customWidth="1"/>
    <col min="16138" max="16138" width="17.125" style="15" customWidth="1"/>
    <col min="16139" max="16139" width="16.25" style="15" customWidth="1"/>
    <col min="16140" max="16140" width="16.875" style="15" customWidth="1"/>
    <col min="16141" max="16141" width="28.25" style="15" customWidth="1"/>
    <col min="16142" max="16384" width="9" style="15"/>
  </cols>
  <sheetData>
    <row r="1" spans="1:13" ht="22.5" customHeight="1" x14ac:dyDescent="0.2">
      <c r="A1" s="171" t="s">
        <v>59</v>
      </c>
      <c r="B1" s="171"/>
      <c r="C1" s="171"/>
      <c r="D1" s="171"/>
      <c r="E1" s="171"/>
      <c r="F1" s="171"/>
      <c r="G1" s="171"/>
      <c r="H1" s="171"/>
      <c r="I1" s="171"/>
      <c r="J1" s="171"/>
      <c r="K1" s="171"/>
    </row>
    <row r="2" spans="1:13" ht="30.75" customHeight="1" x14ac:dyDescent="0.2">
      <c r="A2" s="172" t="s">
        <v>428</v>
      </c>
      <c r="B2" s="172"/>
      <c r="C2" s="172"/>
      <c r="D2" s="172"/>
      <c r="E2" s="172"/>
      <c r="F2" s="172"/>
      <c r="G2" s="172"/>
      <c r="H2" s="172"/>
      <c r="I2" s="172"/>
      <c r="J2" s="172"/>
      <c r="K2" s="172"/>
      <c r="L2" s="172"/>
    </row>
    <row r="3" spans="1:13" ht="27" customHeight="1" x14ac:dyDescent="0.2">
      <c r="A3" s="173" t="s">
        <v>1</v>
      </c>
      <c r="B3" s="173" t="s">
        <v>2</v>
      </c>
      <c r="C3" s="169" t="s">
        <v>313</v>
      </c>
      <c r="D3" s="178" t="s">
        <v>350</v>
      </c>
      <c r="E3" s="179"/>
      <c r="F3" s="179"/>
      <c r="G3" s="179"/>
      <c r="H3" s="179"/>
      <c r="I3" s="180"/>
      <c r="J3" s="181" t="s">
        <v>314</v>
      </c>
      <c r="K3" s="181" t="s">
        <v>315</v>
      </c>
      <c r="L3" s="181" t="s">
        <v>316</v>
      </c>
      <c r="M3" s="168" t="s">
        <v>60</v>
      </c>
    </row>
    <row r="4" spans="1:13" ht="15.75" customHeight="1" x14ac:dyDescent="0.2">
      <c r="A4" s="174"/>
      <c r="B4" s="174"/>
      <c r="C4" s="176"/>
      <c r="D4" s="169" t="s">
        <v>207</v>
      </c>
      <c r="E4" s="169" t="s">
        <v>61</v>
      </c>
      <c r="F4" s="169" t="s">
        <v>62</v>
      </c>
      <c r="G4" s="169" t="s">
        <v>63</v>
      </c>
      <c r="H4" s="169" t="s">
        <v>64</v>
      </c>
      <c r="I4" s="169" t="s">
        <v>65</v>
      </c>
      <c r="J4" s="182"/>
      <c r="K4" s="182"/>
      <c r="L4" s="182"/>
      <c r="M4" s="168"/>
    </row>
    <row r="5" spans="1:13" ht="16.5" customHeight="1" x14ac:dyDescent="0.2">
      <c r="A5" s="175"/>
      <c r="B5" s="175"/>
      <c r="C5" s="177"/>
      <c r="D5" s="170"/>
      <c r="E5" s="170"/>
      <c r="F5" s="170"/>
      <c r="G5" s="170"/>
      <c r="H5" s="170"/>
      <c r="I5" s="170"/>
      <c r="J5" s="182"/>
      <c r="K5" s="182"/>
      <c r="L5" s="182"/>
      <c r="M5" s="168"/>
    </row>
    <row r="6" spans="1:13" s="21" customFormat="1" x14ac:dyDescent="0.2">
      <c r="A6" s="16"/>
      <c r="B6" s="17" t="s">
        <v>66</v>
      </c>
      <c r="C6" s="28"/>
      <c r="D6" s="18">
        <f t="shared" ref="D6:I6" si="0">D7+D22+D36+D43+D52+D58+D65</f>
        <v>1337</v>
      </c>
      <c r="E6" s="18">
        <f t="shared" si="0"/>
        <v>1055</v>
      </c>
      <c r="F6" s="18">
        <f t="shared" si="0"/>
        <v>181</v>
      </c>
      <c r="G6" s="18">
        <f t="shared" si="0"/>
        <v>68</v>
      </c>
      <c r="H6" s="18">
        <f t="shared" si="0"/>
        <v>23</v>
      </c>
      <c r="I6" s="18">
        <f t="shared" si="0"/>
        <v>10</v>
      </c>
      <c r="J6" s="28"/>
      <c r="K6" s="19"/>
      <c r="L6" s="19"/>
      <c r="M6" s="20"/>
    </row>
    <row r="7" spans="1:13" s="21" customFormat="1" ht="31.5" x14ac:dyDescent="0.2">
      <c r="A7" s="16" t="s">
        <v>6</v>
      </c>
      <c r="B7" s="22" t="s">
        <v>7</v>
      </c>
      <c r="C7" s="28"/>
      <c r="D7" s="28">
        <f t="shared" ref="D7:I7" si="1">SUM(D8:D21)</f>
        <v>293</v>
      </c>
      <c r="E7" s="28">
        <f t="shared" si="1"/>
        <v>225</v>
      </c>
      <c r="F7" s="28">
        <f t="shared" si="1"/>
        <v>51</v>
      </c>
      <c r="G7" s="28">
        <f t="shared" si="1"/>
        <v>12</v>
      </c>
      <c r="H7" s="28">
        <f t="shared" si="1"/>
        <v>5</v>
      </c>
      <c r="I7" s="28">
        <f t="shared" si="1"/>
        <v>0</v>
      </c>
      <c r="J7" s="28"/>
      <c r="K7" s="19"/>
      <c r="L7" s="19"/>
      <c r="M7" s="20"/>
    </row>
    <row r="8" spans="1:13" ht="47.25" x14ac:dyDescent="0.2">
      <c r="A8" s="23">
        <v>1</v>
      </c>
      <c r="B8" s="24" t="s">
        <v>67</v>
      </c>
      <c r="C8" s="29" t="s">
        <v>68</v>
      </c>
      <c r="D8" s="29">
        <f t="shared" ref="D8:D72" si="2">SUM(E8:I8)</f>
        <v>12</v>
      </c>
      <c r="E8" s="29">
        <v>12</v>
      </c>
      <c r="F8" s="28"/>
      <c r="G8" s="28"/>
      <c r="H8" s="28"/>
      <c r="I8" s="28"/>
      <c r="J8" s="29" t="s">
        <v>317</v>
      </c>
      <c r="K8" s="29" t="s">
        <v>317</v>
      </c>
      <c r="L8" s="29" t="s">
        <v>317</v>
      </c>
      <c r="M8" s="25"/>
    </row>
    <row r="9" spans="1:13" ht="36.75" customHeight="1" x14ac:dyDescent="0.2">
      <c r="A9" s="23">
        <v>2</v>
      </c>
      <c r="B9" s="24" t="s">
        <v>9</v>
      </c>
      <c r="C9" s="29"/>
      <c r="D9" s="29">
        <f t="shared" si="2"/>
        <v>0</v>
      </c>
      <c r="E9" s="28"/>
      <c r="F9" s="28"/>
      <c r="G9" s="28"/>
      <c r="H9" s="28"/>
      <c r="I9" s="28"/>
      <c r="J9" s="28"/>
      <c r="K9" s="26"/>
      <c r="L9" s="26"/>
      <c r="M9" s="29" t="s">
        <v>69</v>
      </c>
    </row>
    <row r="10" spans="1:13" ht="35.25" customHeight="1" x14ac:dyDescent="0.2">
      <c r="A10" s="23">
        <v>3</v>
      </c>
      <c r="B10" s="24" t="s">
        <v>70</v>
      </c>
      <c r="C10" s="29"/>
      <c r="D10" s="29">
        <f t="shared" si="2"/>
        <v>0</v>
      </c>
      <c r="E10" s="28"/>
      <c r="F10" s="28"/>
      <c r="G10" s="28"/>
      <c r="H10" s="28"/>
      <c r="I10" s="28"/>
      <c r="J10" s="28"/>
      <c r="K10" s="26"/>
      <c r="L10" s="26"/>
      <c r="M10" s="29" t="s">
        <v>71</v>
      </c>
    </row>
    <row r="11" spans="1:13" ht="31.5" customHeight="1" x14ac:dyDescent="0.2">
      <c r="A11" s="23">
        <v>4</v>
      </c>
      <c r="B11" s="24" t="s">
        <v>72</v>
      </c>
      <c r="C11" s="29"/>
      <c r="D11" s="29">
        <f t="shared" si="2"/>
        <v>0</v>
      </c>
      <c r="E11" s="28"/>
      <c r="F11" s="28"/>
      <c r="G11" s="28"/>
      <c r="H11" s="28"/>
      <c r="I11" s="28"/>
      <c r="J11" s="28"/>
      <c r="K11" s="26"/>
      <c r="L11" s="26"/>
      <c r="M11" s="29" t="s">
        <v>73</v>
      </c>
    </row>
    <row r="12" spans="1:13" ht="47.25" x14ac:dyDescent="0.2">
      <c r="A12" s="23">
        <v>5</v>
      </c>
      <c r="B12" s="24" t="s">
        <v>74</v>
      </c>
      <c r="C12" s="29" t="s">
        <v>318</v>
      </c>
      <c r="D12" s="29">
        <f t="shared" si="2"/>
        <v>12</v>
      </c>
      <c r="E12" s="28">
        <v>12</v>
      </c>
      <c r="F12" s="28"/>
      <c r="G12" s="28"/>
      <c r="H12" s="28"/>
      <c r="I12" s="28"/>
      <c r="J12" s="29" t="s">
        <v>317</v>
      </c>
      <c r="K12" s="29" t="s">
        <v>317</v>
      </c>
      <c r="L12" s="29" t="s">
        <v>317</v>
      </c>
      <c r="M12" s="29"/>
    </row>
    <row r="13" spans="1:13" ht="47.25" x14ac:dyDescent="0.2">
      <c r="A13" s="23">
        <v>6</v>
      </c>
      <c r="B13" s="24" t="s">
        <v>75</v>
      </c>
      <c r="C13" s="29" t="s">
        <v>319</v>
      </c>
      <c r="D13" s="29">
        <f t="shared" si="2"/>
        <v>28</v>
      </c>
      <c r="E13" s="29">
        <v>14</v>
      </c>
      <c r="F13" s="29">
        <v>14</v>
      </c>
      <c r="G13" s="29"/>
      <c r="H13" s="29"/>
      <c r="I13" s="29"/>
      <c r="J13" s="29" t="s">
        <v>317</v>
      </c>
      <c r="K13" s="29" t="s">
        <v>317</v>
      </c>
      <c r="L13" s="29" t="s">
        <v>317</v>
      </c>
      <c r="M13" s="25"/>
    </row>
    <row r="14" spans="1:13" ht="27.75" customHeight="1" x14ac:dyDescent="0.2">
      <c r="A14" s="23">
        <v>7</v>
      </c>
      <c r="B14" s="24" t="s">
        <v>76</v>
      </c>
      <c r="C14" s="26"/>
      <c r="D14" s="29">
        <f t="shared" si="2"/>
        <v>0</v>
      </c>
      <c r="E14" s="26"/>
      <c r="F14" s="26"/>
      <c r="G14" s="26"/>
      <c r="H14" s="26"/>
      <c r="I14" s="26"/>
      <c r="J14" s="26"/>
      <c r="K14" s="26"/>
      <c r="L14" s="26"/>
      <c r="M14" s="29" t="s">
        <v>77</v>
      </c>
    </row>
    <row r="15" spans="1:13" ht="47.25" x14ac:dyDescent="0.2">
      <c r="A15" s="23">
        <v>8</v>
      </c>
      <c r="B15" s="24" t="s">
        <v>14</v>
      </c>
      <c r="C15" s="29" t="s">
        <v>320</v>
      </c>
      <c r="D15" s="29">
        <f t="shared" si="2"/>
        <v>31</v>
      </c>
      <c r="E15" s="26">
        <f>19+1+5</f>
        <v>25</v>
      </c>
      <c r="F15" s="26">
        <v>4</v>
      </c>
      <c r="G15" s="26">
        <v>1</v>
      </c>
      <c r="H15" s="26">
        <v>1</v>
      </c>
      <c r="I15" s="26"/>
      <c r="J15" s="29" t="s">
        <v>317</v>
      </c>
      <c r="K15" s="29" t="s">
        <v>317</v>
      </c>
      <c r="L15" s="29" t="s">
        <v>317</v>
      </c>
      <c r="M15" s="25"/>
    </row>
    <row r="16" spans="1:13" ht="47.25" x14ac:dyDescent="0.2">
      <c r="A16" s="23">
        <v>9</v>
      </c>
      <c r="B16" s="24" t="s">
        <v>78</v>
      </c>
      <c r="C16" s="29" t="s">
        <v>79</v>
      </c>
      <c r="D16" s="29">
        <f t="shared" si="2"/>
        <v>40</v>
      </c>
      <c r="E16" s="26">
        <v>22</v>
      </c>
      <c r="F16" s="26">
        <v>14</v>
      </c>
      <c r="G16" s="26">
        <v>3</v>
      </c>
      <c r="H16" s="26">
        <v>1</v>
      </c>
      <c r="I16" s="26"/>
      <c r="J16" s="29" t="s">
        <v>317</v>
      </c>
      <c r="K16" s="29" t="s">
        <v>317</v>
      </c>
      <c r="L16" s="29" t="s">
        <v>317</v>
      </c>
      <c r="M16" s="25"/>
    </row>
    <row r="17" spans="1:13" ht="47.25" x14ac:dyDescent="0.2">
      <c r="A17" s="23">
        <v>10</v>
      </c>
      <c r="B17" s="24" t="s">
        <v>80</v>
      </c>
      <c r="C17" s="29" t="s">
        <v>81</v>
      </c>
      <c r="D17" s="29">
        <f t="shared" si="2"/>
        <v>93</v>
      </c>
      <c r="E17" s="26">
        <f>32+12+9+25+3+9+1</f>
        <v>91</v>
      </c>
      <c r="F17" s="26">
        <v>2</v>
      </c>
      <c r="G17" s="26"/>
      <c r="H17" s="26"/>
      <c r="I17" s="26"/>
      <c r="J17" s="29" t="s">
        <v>317</v>
      </c>
      <c r="K17" s="29" t="s">
        <v>317</v>
      </c>
      <c r="L17" s="29" t="s">
        <v>317</v>
      </c>
      <c r="M17" s="25"/>
    </row>
    <row r="18" spans="1:13" ht="47.25" x14ac:dyDescent="0.2">
      <c r="A18" s="23">
        <v>11</v>
      </c>
      <c r="B18" s="24" t="s">
        <v>12</v>
      </c>
      <c r="C18" s="29" t="s">
        <v>321</v>
      </c>
      <c r="D18" s="29">
        <f>SUM(E18:I18)</f>
        <v>18</v>
      </c>
      <c r="E18" s="29">
        <v>14</v>
      </c>
      <c r="F18" s="29">
        <v>2</v>
      </c>
      <c r="G18" s="29">
        <v>2</v>
      </c>
      <c r="H18" s="29"/>
      <c r="I18" s="29"/>
      <c r="J18" s="29" t="s">
        <v>317</v>
      </c>
      <c r="K18" s="29" t="s">
        <v>317</v>
      </c>
      <c r="L18" s="29" t="s">
        <v>317</v>
      </c>
      <c r="M18" s="25"/>
    </row>
    <row r="19" spans="1:13" ht="47.25" x14ac:dyDescent="0.2">
      <c r="A19" s="23">
        <v>12</v>
      </c>
      <c r="B19" s="24" t="s">
        <v>82</v>
      </c>
      <c r="C19" s="29" t="s">
        <v>322</v>
      </c>
      <c r="D19" s="29">
        <f t="shared" si="2"/>
        <v>29</v>
      </c>
      <c r="E19" s="26">
        <v>17</v>
      </c>
      <c r="F19" s="26">
        <v>8</v>
      </c>
      <c r="G19" s="26">
        <v>2</v>
      </c>
      <c r="H19" s="26">
        <v>2</v>
      </c>
      <c r="I19" s="26"/>
      <c r="J19" s="29" t="s">
        <v>317</v>
      </c>
      <c r="K19" s="29" t="s">
        <v>317</v>
      </c>
      <c r="L19" s="29" t="s">
        <v>317</v>
      </c>
      <c r="M19" s="25"/>
    </row>
    <row r="20" spans="1:13" ht="47.25" x14ac:dyDescent="0.2">
      <c r="A20" s="23">
        <v>13</v>
      </c>
      <c r="B20" s="24" t="s">
        <v>83</v>
      </c>
      <c r="C20" s="29" t="s">
        <v>323</v>
      </c>
      <c r="D20" s="29">
        <f t="shared" si="2"/>
        <v>10</v>
      </c>
      <c r="E20" s="26">
        <v>7</v>
      </c>
      <c r="F20" s="26">
        <v>3</v>
      </c>
      <c r="G20" s="26"/>
      <c r="H20" s="26"/>
      <c r="I20" s="26"/>
      <c r="J20" s="29" t="s">
        <v>317</v>
      </c>
      <c r="K20" s="29" t="s">
        <v>317</v>
      </c>
      <c r="L20" s="29" t="s">
        <v>317</v>
      </c>
      <c r="M20" s="25"/>
    </row>
    <row r="21" spans="1:13" ht="47.25" x14ac:dyDescent="0.2">
      <c r="A21" s="23">
        <v>14</v>
      </c>
      <c r="B21" s="24" t="s">
        <v>84</v>
      </c>
      <c r="C21" s="29" t="s">
        <v>324</v>
      </c>
      <c r="D21" s="29">
        <f t="shared" si="2"/>
        <v>20</v>
      </c>
      <c r="E21" s="26">
        <v>11</v>
      </c>
      <c r="F21" s="26">
        <v>4</v>
      </c>
      <c r="G21" s="26">
        <v>4</v>
      </c>
      <c r="H21" s="26">
        <v>1</v>
      </c>
      <c r="I21" s="26"/>
      <c r="J21" s="29" t="s">
        <v>317</v>
      </c>
      <c r="K21" s="29" t="s">
        <v>317</v>
      </c>
      <c r="L21" s="29" t="s">
        <v>317</v>
      </c>
      <c r="M21" s="25"/>
    </row>
    <row r="22" spans="1:13" s="21" customFormat="1" ht="31.5" x14ac:dyDescent="0.2">
      <c r="A22" s="16" t="s">
        <v>33</v>
      </c>
      <c r="B22" s="22" t="s">
        <v>85</v>
      </c>
      <c r="C22" s="19"/>
      <c r="D22" s="28">
        <f t="shared" ref="D22:I22" si="3">SUM(D23:D33)</f>
        <v>388</v>
      </c>
      <c r="E22" s="28">
        <f t="shared" si="3"/>
        <v>316</v>
      </c>
      <c r="F22" s="28">
        <f t="shared" si="3"/>
        <v>42</v>
      </c>
      <c r="G22" s="28">
        <f t="shared" si="3"/>
        <v>16</v>
      </c>
      <c r="H22" s="28">
        <f t="shared" si="3"/>
        <v>7</v>
      </c>
      <c r="I22" s="28">
        <f t="shared" si="3"/>
        <v>7</v>
      </c>
      <c r="J22" s="19"/>
      <c r="K22" s="19"/>
      <c r="L22" s="19"/>
      <c r="M22" s="20"/>
    </row>
    <row r="23" spans="1:13" ht="47.25" x14ac:dyDescent="0.2">
      <c r="A23" s="23">
        <v>1</v>
      </c>
      <c r="B23" s="24" t="s">
        <v>32</v>
      </c>
      <c r="C23" s="29" t="s">
        <v>325</v>
      </c>
      <c r="D23" s="29">
        <f t="shared" si="2"/>
        <v>123</v>
      </c>
      <c r="E23" s="26">
        <v>123</v>
      </c>
      <c r="F23" s="26"/>
      <c r="G23" s="26"/>
      <c r="H23" s="26"/>
      <c r="I23" s="26"/>
      <c r="J23" s="29" t="s">
        <v>317</v>
      </c>
      <c r="K23" s="29" t="s">
        <v>317</v>
      </c>
      <c r="L23" s="29" t="s">
        <v>317</v>
      </c>
      <c r="M23" s="25"/>
    </row>
    <row r="24" spans="1:13" ht="47.25" x14ac:dyDescent="0.2">
      <c r="A24" s="23">
        <v>2</v>
      </c>
      <c r="B24" s="24" t="s">
        <v>30</v>
      </c>
      <c r="C24" s="29" t="s">
        <v>326</v>
      </c>
      <c r="D24" s="29">
        <f t="shared" si="2"/>
        <v>48</v>
      </c>
      <c r="E24" s="26">
        <v>23</v>
      </c>
      <c r="F24" s="26">
        <v>11</v>
      </c>
      <c r="G24" s="26">
        <v>8</v>
      </c>
      <c r="H24" s="26">
        <v>3</v>
      </c>
      <c r="I24" s="26">
        <v>3</v>
      </c>
      <c r="J24" s="29" t="s">
        <v>317</v>
      </c>
      <c r="K24" s="29" t="s">
        <v>317</v>
      </c>
      <c r="L24" s="29" t="s">
        <v>317</v>
      </c>
      <c r="M24" s="25"/>
    </row>
    <row r="25" spans="1:13" ht="33" customHeight="1" x14ac:dyDescent="0.2">
      <c r="A25" s="23">
        <v>3</v>
      </c>
      <c r="B25" s="24" t="s">
        <v>86</v>
      </c>
      <c r="C25" s="26"/>
      <c r="D25" s="29">
        <f t="shared" si="2"/>
        <v>0</v>
      </c>
      <c r="E25" s="26"/>
      <c r="F25" s="26"/>
      <c r="G25" s="26"/>
      <c r="H25" s="26"/>
      <c r="I25" s="26"/>
      <c r="J25" s="26"/>
      <c r="K25" s="26"/>
      <c r="L25" s="26"/>
      <c r="M25" s="27" t="s">
        <v>87</v>
      </c>
    </row>
    <row r="26" spans="1:13" ht="47.25" x14ac:dyDescent="0.2">
      <c r="A26" s="23">
        <v>4</v>
      </c>
      <c r="B26" s="24" t="s">
        <v>88</v>
      </c>
      <c r="C26" s="29" t="s">
        <v>327</v>
      </c>
      <c r="D26" s="29">
        <f t="shared" si="2"/>
        <v>104</v>
      </c>
      <c r="E26" s="26">
        <f>52+13+13+17</f>
        <v>95</v>
      </c>
      <c r="F26" s="26">
        <v>7</v>
      </c>
      <c r="G26" s="26">
        <v>2</v>
      </c>
      <c r="H26" s="26"/>
      <c r="I26" s="26"/>
      <c r="J26" s="29" t="s">
        <v>317</v>
      </c>
      <c r="K26" s="29" t="s">
        <v>317</v>
      </c>
      <c r="L26" s="29" t="s">
        <v>317</v>
      </c>
      <c r="M26" s="25"/>
    </row>
    <row r="27" spans="1:13" ht="47.25" x14ac:dyDescent="0.2">
      <c r="A27" s="23">
        <v>5</v>
      </c>
      <c r="B27" s="24" t="s">
        <v>24</v>
      </c>
      <c r="C27" s="29" t="s">
        <v>328</v>
      </c>
      <c r="D27" s="29">
        <f t="shared" si="2"/>
        <v>21</v>
      </c>
      <c r="E27" s="26">
        <v>14</v>
      </c>
      <c r="F27" s="26">
        <v>5</v>
      </c>
      <c r="G27" s="26">
        <v>2</v>
      </c>
      <c r="H27" s="26"/>
      <c r="I27" s="26"/>
      <c r="J27" s="29" t="s">
        <v>317</v>
      </c>
      <c r="K27" s="29" t="s">
        <v>317</v>
      </c>
      <c r="L27" s="29" t="s">
        <v>317</v>
      </c>
      <c r="M27" s="25"/>
    </row>
    <row r="28" spans="1:13" ht="47.25" x14ac:dyDescent="0.2">
      <c r="A28" s="23">
        <v>6</v>
      </c>
      <c r="B28" s="24" t="s">
        <v>22</v>
      </c>
      <c r="C28" s="29" t="s">
        <v>329</v>
      </c>
      <c r="D28" s="29">
        <f t="shared" si="2"/>
        <v>61</v>
      </c>
      <c r="E28" s="26">
        <f>2+2+7+6+5+5+3+12</f>
        <v>42</v>
      </c>
      <c r="F28" s="26">
        <v>10</v>
      </c>
      <c r="G28" s="26">
        <v>3</v>
      </c>
      <c r="H28" s="26">
        <v>3</v>
      </c>
      <c r="I28" s="26">
        <v>3</v>
      </c>
      <c r="J28" s="29" t="s">
        <v>317</v>
      </c>
      <c r="K28" s="29" t="s">
        <v>317</v>
      </c>
      <c r="L28" s="29" t="s">
        <v>317</v>
      </c>
      <c r="M28" s="25"/>
    </row>
    <row r="29" spans="1:13" ht="47.25" x14ac:dyDescent="0.2">
      <c r="A29" s="23">
        <v>7</v>
      </c>
      <c r="B29" s="24" t="s">
        <v>26</v>
      </c>
      <c r="C29" s="29" t="s">
        <v>330</v>
      </c>
      <c r="D29" s="29">
        <v>10</v>
      </c>
      <c r="E29" s="29">
        <v>8</v>
      </c>
      <c r="F29" s="29">
        <v>2</v>
      </c>
      <c r="G29" s="29">
        <v>0</v>
      </c>
      <c r="H29" s="29">
        <v>0</v>
      </c>
      <c r="I29" s="29">
        <v>0</v>
      </c>
      <c r="J29" s="29" t="s">
        <v>317</v>
      </c>
      <c r="K29" s="29" t="s">
        <v>317</v>
      </c>
      <c r="L29" s="29" t="s">
        <v>317</v>
      </c>
      <c r="M29" s="25"/>
    </row>
    <row r="30" spans="1:13" ht="47.25" x14ac:dyDescent="0.2">
      <c r="A30" s="23">
        <v>8</v>
      </c>
      <c r="B30" s="24" t="s">
        <v>90</v>
      </c>
      <c r="C30" s="29" t="s">
        <v>317</v>
      </c>
      <c r="D30" s="29">
        <v>17</v>
      </c>
      <c r="E30" s="29">
        <v>8</v>
      </c>
      <c r="F30" s="29">
        <v>6</v>
      </c>
      <c r="G30" s="29">
        <v>1</v>
      </c>
      <c r="H30" s="29">
        <v>1</v>
      </c>
      <c r="I30" s="29">
        <v>1</v>
      </c>
      <c r="J30" s="29" t="s">
        <v>317</v>
      </c>
      <c r="K30" s="29" t="s">
        <v>317</v>
      </c>
      <c r="L30" s="29" t="s">
        <v>317</v>
      </c>
      <c r="M30" s="25"/>
    </row>
    <row r="31" spans="1:13" ht="47.25" x14ac:dyDescent="0.2">
      <c r="A31" s="23">
        <v>9</v>
      </c>
      <c r="B31" s="24" t="s">
        <v>91</v>
      </c>
      <c r="C31" s="29" t="s">
        <v>331</v>
      </c>
      <c r="D31" s="29">
        <f t="shared" si="2"/>
        <v>4</v>
      </c>
      <c r="E31" s="26">
        <v>3</v>
      </c>
      <c r="F31" s="26">
        <v>1</v>
      </c>
      <c r="G31" s="26"/>
      <c r="H31" s="26"/>
      <c r="I31" s="26"/>
      <c r="J31" s="29" t="s">
        <v>317</v>
      </c>
      <c r="K31" s="29" t="s">
        <v>317</v>
      </c>
      <c r="L31" s="29" t="s">
        <v>317</v>
      </c>
      <c r="M31" s="25"/>
    </row>
    <row r="32" spans="1:13" x14ac:dyDescent="0.2">
      <c r="A32" s="23">
        <v>10</v>
      </c>
      <c r="B32" s="24" t="s">
        <v>92</v>
      </c>
      <c r="C32" s="26"/>
      <c r="D32" s="29">
        <f t="shared" si="2"/>
        <v>0</v>
      </c>
      <c r="E32" s="26"/>
      <c r="F32" s="26"/>
      <c r="G32" s="26"/>
      <c r="H32" s="26"/>
      <c r="I32" s="26"/>
      <c r="J32" s="26"/>
      <c r="K32" s="26"/>
      <c r="L32" s="26"/>
      <c r="M32" s="25" t="s">
        <v>89</v>
      </c>
    </row>
    <row r="33" spans="1:13" ht="35.25" customHeight="1" x14ac:dyDescent="0.2">
      <c r="A33" s="23">
        <v>11</v>
      </c>
      <c r="B33" s="24" t="s">
        <v>93</v>
      </c>
      <c r="C33" s="26"/>
      <c r="D33" s="29">
        <f t="shared" si="2"/>
        <v>0</v>
      </c>
      <c r="E33" s="26"/>
      <c r="F33" s="26"/>
      <c r="G33" s="26"/>
      <c r="H33" s="26"/>
      <c r="I33" s="26"/>
      <c r="J33" s="26"/>
      <c r="K33" s="26"/>
      <c r="L33" s="26"/>
      <c r="M33" s="27" t="s">
        <v>94</v>
      </c>
    </row>
    <row r="34" spans="1:13" ht="47.25" hidden="1" x14ac:dyDescent="0.2">
      <c r="A34" s="16" t="s">
        <v>95</v>
      </c>
      <c r="B34" s="22" t="s">
        <v>34</v>
      </c>
      <c r="C34" s="26"/>
      <c r="D34" s="29"/>
      <c r="E34" s="26"/>
      <c r="F34" s="26"/>
      <c r="G34" s="26"/>
      <c r="H34" s="26"/>
      <c r="I34" s="26"/>
      <c r="J34" s="26"/>
      <c r="K34" s="26"/>
      <c r="L34" s="26"/>
      <c r="M34" s="25"/>
    </row>
    <row r="35" spans="1:13" ht="47.25" x14ac:dyDescent="0.2">
      <c r="A35" s="16" t="s">
        <v>95</v>
      </c>
      <c r="B35" s="154" t="s">
        <v>419</v>
      </c>
      <c r="C35" s="26"/>
      <c r="D35" s="155">
        <f>D36+D43</f>
        <v>262</v>
      </c>
      <c r="E35" s="155">
        <f t="shared" ref="E35:I35" si="4">E36+E43</f>
        <v>174</v>
      </c>
      <c r="F35" s="155">
        <f t="shared" si="4"/>
        <v>50</v>
      </c>
      <c r="G35" s="155">
        <f t="shared" si="4"/>
        <v>26</v>
      </c>
      <c r="H35" s="155">
        <f t="shared" si="4"/>
        <v>10</v>
      </c>
      <c r="I35" s="155">
        <f t="shared" si="4"/>
        <v>2</v>
      </c>
      <c r="J35" s="26"/>
      <c r="K35" s="26"/>
      <c r="L35" s="26"/>
      <c r="M35" s="25"/>
    </row>
    <row r="36" spans="1:13" s="21" customFormat="1" ht="28.5" hidden="1" x14ac:dyDescent="0.2">
      <c r="A36" s="16" t="s">
        <v>95</v>
      </c>
      <c r="B36" s="152" t="s">
        <v>96</v>
      </c>
      <c r="C36" s="19"/>
      <c r="D36" s="28">
        <f t="shared" ref="D36:I36" si="5">SUM(D37:D42)</f>
        <v>160</v>
      </c>
      <c r="E36" s="28">
        <f t="shared" si="5"/>
        <v>113</v>
      </c>
      <c r="F36" s="28">
        <f t="shared" si="5"/>
        <v>29</v>
      </c>
      <c r="G36" s="28">
        <f t="shared" si="5"/>
        <v>12</v>
      </c>
      <c r="H36" s="28">
        <f t="shared" si="5"/>
        <v>4</v>
      </c>
      <c r="I36" s="28">
        <f t="shared" si="5"/>
        <v>2</v>
      </c>
      <c r="J36" s="19"/>
      <c r="K36" s="19"/>
      <c r="L36" s="19"/>
      <c r="M36" s="20"/>
    </row>
    <row r="37" spans="1:13" ht="47.25" x14ac:dyDescent="0.2">
      <c r="A37" s="23">
        <v>1</v>
      </c>
      <c r="B37" s="24" t="s">
        <v>36</v>
      </c>
      <c r="C37" s="29" t="s">
        <v>332</v>
      </c>
      <c r="D37" s="29">
        <f t="shared" si="2"/>
        <v>51</v>
      </c>
      <c r="E37" s="26">
        <v>38</v>
      </c>
      <c r="F37" s="26">
        <v>11</v>
      </c>
      <c r="G37" s="26">
        <v>2</v>
      </c>
      <c r="H37" s="26"/>
      <c r="I37" s="26"/>
      <c r="J37" s="29" t="s">
        <v>317</v>
      </c>
      <c r="K37" s="29" t="s">
        <v>317</v>
      </c>
      <c r="L37" s="29" t="s">
        <v>317</v>
      </c>
      <c r="M37" s="25"/>
    </row>
    <row r="38" spans="1:13" ht="47.25" x14ac:dyDescent="0.2">
      <c r="A38" s="23">
        <v>2</v>
      </c>
      <c r="B38" s="24" t="s">
        <v>37</v>
      </c>
      <c r="C38" s="29" t="s">
        <v>333</v>
      </c>
      <c r="D38" s="29">
        <f t="shared" si="2"/>
        <v>62</v>
      </c>
      <c r="E38" s="26">
        <v>35</v>
      </c>
      <c r="F38" s="26">
        <v>15</v>
      </c>
      <c r="G38" s="26">
        <v>8</v>
      </c>
      <c r="H38" s="26">
        <v>3</v>
      </c>
      <c r="I38" s="26">
        <v>1</v>
      </c>
      <c r="J38" s="29" t="s">
        <v>317</v>
      </c>
      <c r="K38" s="29" t="s">
        <v>317</v>
      </c>
      <c r="L38" s="29" t="s">
        <v>317</v>
      </c>
      <c r="M38" s="25"/>
    </row>
    <row r="39" spans="1:13" x14ac:dyDescent="0.2">
      <c r="A39" s="23">
        <v>3</v>
      </c>
      <c r="B39" s="24" t="s">
        <v>97</v>
      </c>
      <c r="C39" s="26"/>
      <c r="D39" s="29">
        <f t="shared" si="2"/>
        <v>0</v>
      </c>
      <c r="E39" s="26"/>
      <c r="F39" s="26"/>
      <c r="G39" s="26"/>
      <c r="H39" s="26"/>
      <c r="I39" s="26"/>
      <c r="J39" s="26"/>
      <c r="K39" s="26"/>
      <c r="L39" s="26"/>
      <c r="M39" s="25" t="s">
        <v>89</v>
      </c>
    </row>
    <row r="40" spans="1:13" ht="47.25" x14ac:dyDescent="0.2">
      <c r="A40" s="23">
        <v>4</v>
      </c>
      <c r="B40" s="24" t="s">
        <v>38</v>
      </c>
      <c r="C40" s="29" t="s">
        <v>334</v>
      </c>
      <c r="D40" s="29">
        <f t="shared" si="2"/>
        <v>34</v>
      </c>
      <c r="E40" s="26">
        <v>34</v>
      </c>
      <c r="F40" s="26"/>
      <c r="G40" s="26"/>
      <c r="H40" s="26"/>
      <c r="I40" s="26"/>
      <c r="J40" s="29" t="s">
        <v>317</v>
      </c>
      <c r="K40" s="29" t="s">
        <v>317</v>
      </c>
      <c r="L40" s="29" t="s">
        <v>317</v>
      </c>
      <c r="M40" s="25"/>
    </row>
    <row r="41" spans="1:13" ht="35.25" customHeight="1" x14ac:dyDescent="0.2">
      <c r="A41" s="23">
        <v>5</v>
      </c>
      <c r="B41" s="24" t="s">
        <v>39</v>
      </c>
      <c r="C41" s="26"/>
      <c r="D41" s="29">
        <f t="shared" si="2"/>
        <v>0</v>
      </c>
      <c r="E41" s="26"/>
      <c r="F41" s="26"/>
      <c r="G41" s="26"/>
      <c r="H41" s="26"/>
      <c r="I41" s="26"/>
      <c r="J41" s="26"/>
      <c r="K41" s="26"/>
      <c r="L41" s="26"/>
      <c r="M41" s="27" t="s">
        <v>98</v>
      </c>
    </row>
    <row r="42" spans="1:13" ht="47.25" x14ac:dyDescent="0.2">
      <c r="A42" s="23">
        <v>6</v>
      </c>
      <c r="B42" s="24" t="s">
        <v>40</v>
      </c>
      <c r="C42" s="29" t="s">
        <v>335</v>
      </c>
      <c r="D42" s="29">
        <f t="shared" si="2"/>
        <v>13</v>
      </c>
      <c r="E42" s="26">
        <v>6</v>
      </c>
      <c r="F42" s="26">
        <v>3</v>
      </c>
      <c r="G42" s="26">
        <v>2</v>
      </c>
      <c r="H42" s="26">
        <v>1</v>
      </c>
      <c r="I42" s="26">
        <v>1</v>
      </c>
      <c r="J42" s="29" t="s">
        <v>317</v>
      </c>
      <c r="K42" s="29" t="s">
        <v>317</v>
      </c>
      <c r="L42" s="29" t="s">
        <v>317</v>
      </c>
      <c r="M42" s="25"/>
    </row>
    <row r="43" spans="1:13" s="21" customFormat="1" ht="31.5" hidden="1" x14ac:dyDescent="0.2">
      <c r="A43" s="16" t="s">
        <v>99</v>
      </c>
      <c r="B43" s="22" t="s">
        <v>100</v>
      </c>
      <c r="C43" s="19"/>
      <c r="D43" s="28">
        <f t="shared" ref="D43:I43" si="6">SUM(D44:D51)</f>
        <v>102</v>
      </c>
      <c r="E43" s="28">
        <f t="shared" si="6"/>
        <v>61</v>
      </c>
      <c r="F43" s="28">
        <f t="shared" si="6"/>
        <v>21</v>
      </c>
      <c r="G43" s="28">
        <f t="shared" si="6"/>
        <v>14</v>
      </c>
      <c r="H43" s="28">
        <f t="shared" si="6"/>
        <v>6</v>
      </c>
      <c r="I43" s="28">
        <f t="shared" si="6"/>
        <v>0</v>
      </c>
      <c r="J43" s="19"/>
      <c r="K43" s="19"/>
      <c r="L43" s="19"/>
      <c r="M43" s="20"/>
    </row>
    <row r="44" spans="1:13" ht="30.75" customHeight="1" x14ac:dyDescent="0.2">
      <c r="A44" s="23">
        <v>7</v>
      </c>
      <c r="B44" s="24" t="s">
        <v>101</v>
      </c>
      <c r="C44" s="26"/>
      <c r="D44" s="29">
        <f t="shared" si="2"/>
        <v>0</v>
      </c>
      <c r="E44" s="26"/>
      <c r="F44" s="26"/>
      <c r="G44" s="26"/>
      <c r="H44" s="26"/>
      <c r="I44" s="26"/>
      <c r="J44" s="26"/>
      <c r="K44" s="26"/>
      <c r="L44" s="26"/>
      <c r="M44" s="27" t="s">
        <v>102</v>
      </c>
    </row>
    <row r="45" spans="1:13" x14ac:dyDescent="0.2">
      <c r="A45" s="23">
        <v>8</v>
      </c>
      <c r="B45" s="24" t="s">
        <v>103</v>
      </c>
      <c r="C45" s="26"/>
      <c r="D45" s="29">
        <f t="shared" si="2"/>
        <v>0</v>
      </c>
      <c r="E45" s="26"/>
      <c r="F45" s="26"/>
      <c r="G45" s="26"/>
      <c r="H45" s="26"/>
      <c r="I45" s="26"/>
      <c r="J45" s="26"/>
      <c r="K45" s="26"/>
      <c r="L45" s="26"/>
      <c r="M45" s="25" t="s">
        <v>89</v>
      </c>
    </row>
    <row r="46" spans="1:13" ht="47.25" x14ac:dyDescent="0.2">
      <c r="A46" s="23">
        <v>9</v>
      </c>
      <c r="B46" s="24" t="s">
        <v>104</v>
      </c>
      <c r="C46" s="29" t="s">
        <v>336</v>
      </c>
      <c r="D46" s="29">
        <f t="shared" si="2"/>
        <v>11</v>
      </c>
      <c r="E46" s="26">
        <v>11</v>
      </c>
      <c r="F46" s="26"/>
      <c r="G46" s="26"/>
      <c r="H46" s="26"/>
      <c r="I46" s="26"/>
      <c r="J46" s="29" t="s">
        <v>317</v>
      </c>
      <c r="K46" s="29" t="s">
        <v>317</v>
      </c>
      <c r="L46" s="29" t="s">
        <v>317</v>
      </c>
      <c r="M46" s="25"/>
    </row>
    <row r="47" spans="1:13" ht="36.75" customHeight="1" x14ac:dyDescent="0.2">
      <c r="A47" s="23">
        <v>10</v>
      </c>
      <c r="B47" s="24" t="s">
        <v>105</v>
      </c>
      <c r="C47" s="26"/>
      <c r="D47" s="29">
        <f t="shared" si="2"/>
        <v>0</v>
      </c>
      <c r="E47" s="26"/>
      <c r="F47" s="26"/>
      <c r="G47" s="26"/>
      <c r="H47" s="26"/>
      <c r="I47" s="26"/>
      <c r="J47" s="26"/>
      <c r="K47" s="26"/>
      <c r="L47" s="26"/>
      <c r="M47" s="27" t="s">
        <v>220</v>
      </c>
    </row>
    <row r="48" spans="1:13" ht="33.75" customHeight="1" x14ac:dyDescent="0.2">
      <c r="A48" s="23">
        <v>11</v>
      </c>
      <c r="B48" s="24" t="s">
        <v>106</v>
      </c>
      <c r="C48" s="26"/>
      <c r="D48" s="29">
        <f t="shared" si="2"/>
        <v>0</v>
      </c>
      <c r="E48" s="26"/>
      <c r="F48" s="26"/>
      <c r="G48" s="26"/>
      <c r="H48" s="26"/>
      <c r="I48" s="26"/>
      <c r="J48" s="26"/>
      <c r="K48" s="26"/>
      <c r="L48" s="26"/>
      <c r="M48" s="27" t="s">
        <v>221</v>
      </c>
    </row>
    <row r="49" spans="1:13" ht="47.25" x14ac:dyDescent="0.2">
      <c r="A49" s="23">
        <v>12</v>
      </c>
      <c r="B49" s="24" t="s">
        <v>41</v>
      </c>
      <c r="C49" s="29" t="s">
        <v>107</v>
      </c>
      <c r="D49" s="29">
        <f t="shared" si="2"/>
        <v>77</v>
      </c>
      <c r="E49" s="26">
        <v>36</v>
      </c>
      <c r="F49" s="26">
        <v>21</v>
      </c>
      <c r="G49" s="26">
        <v>14</v>
      </c>
      <c r="H49" s="26">
        <v>6</v>
      </c>
      <c r="I49" s="26"/>
      <c r="J49" s="29" t="s">
        <v>317</v>
      </c>
      <c r="K49" s="29" t="s">
        <v>317</v>
      </c>
      <c r="L49" s="29" t="s">
        <v>317</v>
      </c>
      <c r="M49" s="25"/>
    </row>
    <row r="50" spans="1:13" ht="32.25" customHeight="1" x14ac:dyDescent="0.2">
      <c r="A50" s="23">
        <v>13</v>
      </c>
      <c r="B50" s="24" t="s">
        <v>108</v>
      </c>
      <c r="C50" s="26"/>
      <c r="D50" s="29">
        <f t="shared" si="2"/>
        <v>0</v>
      </c>
      <c r="E50" s="26"/>
      <c r="F50" s="26"/>
      <c r="G50" s="26"/>
      <c r="H50" s="26"/>
      <c r="I50" s="26"/>
      <c r="J50" s="26"/>
      <c r="K50" s="26"/>
      <c r="L50" s="26"/>
      <c r="M50" s="27" t="s">
        <v>109</v>
      </c>
    </row>
    <row r="51" spans="1:13" ht="47.25" x14ac:dyDescent="0.2">
      <c r="A51" s="23">
        <v>14</v>
      </c>
      <c r="B51" s="24" t="s">
        <v>42</v>
      </c>
      <c r="C51" s="29" t="s">
        <v>337</v>
      </c>
      <c r="D51" s="29">
        <f t="shared" si="2"/>
        <v>14</v>
      </c>
      <c r="E51" s="26">
        <v>14</v>
      </c>
      <c r="F51" s="26"/>
      <c r="G51" s="26"/>
      <c r="H51" s="26"/>
      <c r="I51" s="26"/>
      <c r="J51" s="29" t="s">
        <v>317</v>
      </c>
      <c r="K51" s="29" t="s">
        <v>317</v>
      </c>
      <c r="L51" s="29" t="s">
        <v>317</v>
      </c>
      <c r="M51" s="25"/>
    </row>
    <row r="52" spans="1:13" s="21" customFormat="1" x14ac:dyDescent="0.2">
      <c r="A52" s="16" t="s">
        <v>99</v>
      </c>
      <c r="B52" s="22" t="s">
        <v>45</v>
      </c>
      <c r="C52" s="19"/>
      <c r="D52" s="28">
        <f t="shared" ref="D52:I52" si="7">SUM(D53:D57)</f>
        <v>14</v>
      </c>
      <c r="E52" s="28">
        <f t="shared" si="7"/>
        <v>14</v>
      </c>
      <c r="F52" s="28">
        <f t="shared" si="7"/>
        <v>0</v>
      </c>
      <c r="G52" s="28">
        <f t="shared" si="7"/>
        <v>0</v>
      </c>
      <c r="H52" s="28">
        <f t="shared" si="7"/>
        <v>0</v>
      </c>
      <c r="I52" s="28">
        <f t="shared" si="7"/>
        <v>0</v>
      </c>
      <c r="J52" s="19"/>
      <c r="K52" s="19"/>
      <c r="L52" s="19"/>
      <c r="M52" s="20"/>
    </row>
    <row r="53" spans="1:13" ht="47.25" x14ac:dyDescent="0.2">
      <c r="A53" s="23">
        <v>1</v>
      </c>
      <c r="B53" s="24" t="s">
        <v>46</v>
      </c>
      <c r="C53" s="29" t="s">
        <v>338</v>
      </c>
      <c r="D53" s="29">
        <f t="shared" si="2"/>
        <v>2</v>
      </c>
      <c r="E53" s="26">
        <v>2</v>
      </c>
      <c r="F53" s="26"/>
      <c r="G53" s="26"/>
      <c r="H53" s="26"/>
      <c r="I53" s="26"/>
      <c r="J53" s="29" t="s">
        <v>317</v>
      </c>
      <c r="K53" s="29" t="s">
        <v>317</v>
      </c>
      <c r="L53" s="29" t="s">
        <v>317</v>
      </c>
      <c r="M53" s="25"/>
    </row>
    <row r="54" spans="1:13" x14ac:dyDescent="0.2">
      <c r="A54" s="23">
        <v>2</v>
      </c>
      <c r="B54" s="24" t="s">
        <v>110</v>
      </c>
      <c r="C54" s="26"/>
      <c r="D54" s="29">
        <f t="shared" si="2"/>
        <v>0</v>
      </c>
      <c r="E54" s="26"/>
      <c r="F54" s="26"/>
      <c r="G54" s="26"/>
      <c r="H54" s="26"/>
      <c r="I54" s="26"/>
      <c r="J54" s="26"/>
      <c r="K54" s="26"/>
      <c r="L54" s="26"/>
      <c r="M54" s="25" t="s">
        <v>89</v>
      </c>
    </row>
    <row r="55" spans="1:13" ht="31.5" customHeight="1" x14ac:dyDescent="0.2">
      <c r="A55" s="23">
        <v>3</v>
      </c>
      <c r="B55" s="24" t="s">
        <v>47</v>
      </c>
      <c r="C55" s="26"/>
      <c r="D55" s="29">
        <f t="shared" si="2"/>
        <v>0</v>
      </c>
      <c r="E55" s="26"/>
      <c r="F55" s="26"/>
      <c r="G55" s="26"/>
      <c r="H55" s="26"/>
      <c r="I55" s="26"/>
      <c r="J55" s="26"/>
      <c r="K55" s="26"/>
      <c r="L55" s="26"/>
      <c r="M55" s="27" t="s">
        <v>111</v>
      </c>
    </row>
    <row r="56" spans="1:13" ht="30.75" customHeight="1" x14ac:dyDescent="0.2">
      <c r="A56" s="23">
        <v>4</v>
      </c>
      <c r="B56" s="24" t="s">
        <v>112</v>
      </c>
      <c r="C56" s="26"/>
      <c r="D56" s="29">
        <f t="shared" si="2"/>
        <v>0</v>
      </c>
      <c r="E56" s="26"/>
      <c r="F56" s="26"/>
      <c r="G56" s="26"/>
      <c r="H56" s="26"/>
      <c r="I56" s="26"/>
      <c r="J56" s="26"/>
      <c r="K56" s="26"/>
      <c r="L56" s="26"/>
      <c r="M56" s="27" t="s">
        <v>113</v>
      </c>
    </row>
    <row r="57" spans="1:13" ht="47.25" x14ac:dyDescent="0.2">
      <c r="A57" s="23">
        <v>5</v>
      </c>
      <c r="B57" s="24" t="s">
        <v>114</v>
      </c>
      <c r="C57" s="29" t="s">
        <v>339</v>
      </c>
      <c r="D57" s="29">
        <v>12</v>
      </c>
      <c r="E57" s="29">
        <v>12</v>
      </c>
      <c r="F57" s="29">
        <v>0</v>
      </c>
      <c r="G57" s="29">
        <v>0</v>
      </c>
      <c r="H57" s="29">
        <v>0</v>
      </c>
      <c r="I57" s="29">
        <v>0</v>
      </c>
      <c r="J57" s="29" t="s">
        <v>317</v>
      </c>
      <c r="K57" s="29" t="s">
        <v>317</v>
      </c>
      <c r="L57" s="29" t="s">
        <v>317</v>
      </c>
      <c r="M57" s="25"/>
    </row>
    <row r="58" spans="1:13" s="21" customFormat="1" ht="31.5" x14ac:dyDescent="0.2">
      <c r="A58" s="16" t="s">
        <v>44</v>
      </c>
      <c r="B58" s="22" t="s">
        <v>116</v>
      </c>
      <c r="C58" s="19"/>
      <c r="D58" s="28">
        <f t="shared" ref="D58:I58" si="8">SUM(D59:D64)</f>
        <v>285</v>
      </c>
      <c r="E58" s="28">
        <f t="shared" si="8"/>
        <v>241</v>
      </c>
      <c r="F58" s="28">
        <f t="shared" si="8"/>
        <v>29</v>
      </c>
      <c r="G58" s="28">
        <f t="shared" si="8"/>
        <v>13</v>
      </c>
      <c r="H58" s="28">
        <f t="shared" si="8"/>
        <v>1</v>
      </c>
      <c r="I58" s="28">
        <f t="shared" si="8"/>
        <v>1</v>
      </c>
      <c r="J58" s="19"/>
      <c r="K58" s="19"/>
      <c r="L58" s="19"/>
      <c r="M58" s="20"/>
    </row>
    <row r="59" spans="1:13" ht="47.25" x14ac:dyDescent="0.2">
      <c r="A59" s="23">
        <v>1</v>
      </c>
      <c r="B59" s="24" t="s">
        <v>427</v>
      </c>
      <c r="C59" s="29" t="s">
        <v>338</v>
      </c>
      <c r="D59" s="29">
        <f t="shared" si="2"/>
        <v>213</v>
      </c>
      <c r="E59" s="26">
        <f>23+7+3+1+8+38+36+9+3+3+7+7+4+1+5+1+2+10+4+3+6+1</f>
        <v>182</v>
      </c>
      <c r="F59" s="26">
        <v>20</v>
      </c>
      <c r="G59" s="26">
        <v>9</v>
      </c>
      <c r="H59" s="26">
        <v>1</v>
      </c>
      <c r="I59" s="26">
        <v>1</v>
      </c>
      <c r="J59" s="26"/>
      <c r="K59" s="26"/>
      <c r="L59" s="26"/>
      <c r="M59" s="25"/>
    </row>
    <row r="60" spans="1:13" x14ac:dyDescent="0.2">
      <c r="A60" s="23">
        <v>2</v>
      </c>
      <c r="B60" s="24" t="s">
        <v>118</v>
      </c>
      <c r="C60" s="26"/>
      <c r="D60" s="29">
        <f t="shared" si="2"/>
        <v>0</v>
      </c>
      <c r="E60" s="26"/>
      <c r="F60" s="26"/>
      <c r="G60" s="26"/>
      <c r="H60" s="26"/>
      <c r="I60" s="26"/>
      <c r="J60" s="26"/>
      <c r="K60" s="26"/>
      <c r="L60" s="26"/>
      <c r="M60" s="25" t="s">
        <v>89</v>
      </c>
    </row>
    <row r="61" spans="1:13" x14ac:dyDescent="0.2">
      <c r="A61" s="23">
        <v>3</v>
      </c>
      <c r="B61" s="24" t="s">
        <v>119</v>
      </c>
      <c r="C61" s="26"/>
      <c r="D61" s="29">
        <f t="shared" si="2"/>
        <v>0</v>
      </c>
      <c r="E61" s="26"/>
      <c r="F61" s="26"/>
      <c r="G61" s="26"/>
      <c r="H61" s="26"/>
      <c r="I61" s="26"/>
      <c r="J61" s="26"/>
      <c r="K61" s="26"/>
      <c r="L61" s="26"/>
      <c r="M61" s="25" t="s">
        <v>89</v>
      </c>
    </row>
    <row r="62" spans="1:13" ht="47.25" x14ac:dyDescent="0.2">
      <c r="A62" s="23">
        <v>4</v>
      </c>
      <c r="B62" s="24" t="s">
        <v>49</v>
      </c>
      <c r="C62" s="29" t="s">
        <v>340</v>
      </c>
      <c r="D62" s="29">
        <f t="shared" si="2"/>
        <v>37</v>
      </c>
      <c r="E62" s="26">
        <v>29</v>
      </c>
      <c r="F62" s="26">
        <v>6</v>
      </c>
      <c r="G62" s="26">
        <v>2</v>
      </c>
      <c r="H62" s="26"/>
      <c r="I62" s="26"/>
      <c r="J62" s="29" t="s">
        <v>317</v>
      </c>
      <c r="K62" s="29" t="s">
        <v>317</v>
      </c>
      <c r="L62" s="29" t="s">
        <v>317</v>
      </c>
      <c r="M62" s="25"/>
    </row>
    <row r="63" spans="1:13" ht="47.25" x14ac:dyDescent="0.2">
      <c r="A63" s="23">
        <v>5</v>
      </c>
      <c r="B63" s="24" t="s">
        <v>43</v>
      </c>
      <c r="C63" s="29" t="s">
        <v>341</v>
      </c>
      <c r="D63" s="29">
        <f t="shared" si="2"/>
        <v>35</v>
      </c>
      <c r="E63" s="26">
        <f>11+3+10+2+4</f>
        <v>30</v>
      </c>
      <c r="F63" s="26">
        <v>3</v>
      </c>
      <c r="G63" s="26">
        <v>2</v>
      </c>
      <c r="H63" s="26"/>
      <c r="I63" s="26"/>
      <c r="J63" s="29" t="s">
        <v>317</v>
      </c>
      <c r="K63" s="29" t="s">
        <v>317</v>
      </c>
      <c r="L63" s="29" t="s">
        <v>317</v>
      </c>
      <c r="M63" s="25"/>
    </row>
    <row r="64" spans="1:13" ht="33" customHeight="1" x14ac:dyDescent="0.2">
      <c r="A64" s="23">
        <v>6</v>
      </c>
      <c r="B64" s="24" t="s">
        <v>120</v>
      </c>
      <c r="C64" s="26"/>
      <c r="D64" s="29">
        <f t="shared" si="2"/>
        <v>0</v>
      </c>
      <c r="E64" s="26"/>
      <c r="F64" s="26"/>
      <c r="G64" s="26"/>
      <c r="H64" s="26"/>
      <c r="I64" s="26"/>
      <c r="J64" s="26"/>
      <c r="K64" s="26"/>
      <c r="L64" s="26"/>
      <c r="M64" s="27" t="s">
        <v>121</v>
      </c>
    </row>
    <row r="65" spans="1:13" s="21" customFormat="1" ht="31.5" x14ac:dyDescent="0.2">
      <c r="A65" s="16" t="s">
        <v>115</v>
      </c>
      <c r="B65" s="22" t="s">
        <v>51</v>
      </c>
      <c r="C65" s="19"/>
      <c r="D65" s="28">
        <f t="shared" ref="D65:I65" si="9">SUM(D66:D78)</f>
        <v>95</v>
      </c>
      <c r="E65" s="28">
        <f t="shared" si="9"/>
        <v>85</v>
      </c>
      <c r="F65" s="28">
        <f t="shared" si="9"/>
        <v>9</v>
      </c>
      <c r="G65" s="28">
        <f t="shared" si="9"/>
        <v>1</v>
      </c>
      <c r="H65" s="28">
        <f t="shared" si="9"/>
        <v>0</v>
      </c>
      <c r="I65" s="28">
        <f t="shared" si="9"/>
        <v>0</v>
      </c>
      <c r="J65" s="19"/>
      <c r="K65" s="19"/>
      <c r="L65" s="19"/>
      <c r="M65" s="20"/>
    </row>
    <row r="66" spans="1:13" ht="39" customHeight="1" x14ac:dyDescent="0.2">
      <c r="A66" s="23">
        <v>1</v>
      </c>
      <c r="B66" s="24" t="s">
        <v>52</v>
      </c>
      <c r="C66" s="26"/>
      <c r="D66" s="29">
        <f t="shared" si="2"/>
        <v>0</v>
      </c>
      <c r="E66" s="26"/>
      <c r="F66" s="26"/>
      <c r="G66" s="26"/>
      <c r="H66" s="26"/>
      <c r="I66" s="26"/>
      <c r="J66" s="26"/>
      <c r="K66" s="26"/>
      <c r="L66" s="26"/>
      <c r="M66" s="27" t="s">
        <v>122</v>
      </c>
    </row>
    <row r="67" spans="1:13" ht="37.5" customHeight="1" x14ac:dyDescent="0.2">
      <c r="A67" s="23">
        <v>2</v>
      </c>
      <c r="B67" s="24" t="s">
        <v>123</v>
      </c>
      <c r="C67" s="26"/>
      <c r="D67" s="29">
        <f t="shared" si="2"/>
        <v>0</v>
      </c>
      <c r="E67" s="26"/>
      <c r="F67" s="26"/>
      <c r="G67" s="26"/>
      <c r="H67" s="26"/>
      <c r="I67" s="26"/>
      <c r="J67" s="26"/>
      <c r="K67" s="26"/>
      <c r="L67" s="26"/>
      <c r="M67" s="27" t="s">
        <v>124</v>
      </c>
    </row>
    <row r="68" spans="1:13" ht="47.25" x14ac:dyDescent="0.2">
      <c r="A68" s="23">
        <v>3</v>
      </c>
      <c r="B68" s="24" t="s">
        <v>53</v>
      </c>
      <c r="C68" s="29" t="s">
        <v>342</v>
      </c>
      <c r="D68" s="29">
        <f t="shared" si="2"/>
        <v>4</v>
      </c>
      <c r="E68" s="26">
        <v>4</v>
      </c>
      <c r="F68" s="26"/>
      <c r="G68" s="26"/>
      <c r="H68" s="26"/>
      <c r="I68" s="26"/>
      <c r="J68" s="29" t="s">
        <v>317</v>
      </c>
      <c r="K68" s="29" t="s">
        <v>317</v>
      </c>
      <c r="L68" s="29" t="s">
        <v>317</v>
      </c>
      <c r="M68" s="27"/>
    </row>
    <row r="69" spans="1:13" ht="30.75" customHeight="1" x14ac:dyDescent="0.2">
      <c r="A69" s="23">
        <v>4</v>
      </c>
      <c r="B69" s="24" t="s">
        <v>125</v>
      </c>
      <c r="C69" s="26"/>
      <c r="D69" s="29">
        <f t="shared" si="2"/>
        <v>0</v>
      </c>
      <c r="E69" s="26"/>
      <c r="F69" s="26"/>
      <c r="G69" s="26"/>
      <c r="H69" s="26"/>
      <c r="I69" s="26"/>
      <c r="J69" s="26"/>
      <c r="K69" s="26"/>
      <c r="L69" s="26"/>
      <c r="M69" s="27" t="s">
        <v>126</v>
      </c>
    </row>
    <row r="70" spans="1:13" ht="29.25" customHeight="1" x14ac:dyDescent="0.2">
      <c r="A70" s="23">
        <v>5</v>
      </c>
      <c r="B70" s="24" t="s">
        <v>54</v>
      </c>
      <c r="C70" s="26"/>
      <c r="D70" s="29">
        <f t="shared" si="2"/>
        <v>0</v>
      </c>
      <c r="E70" s="26"/>
      <c r="F70" s="26"/>
      <c r="G70" s="26"/>
      <c r="H70" s="26"/>
      <c r="I70" s="26"/>
      <c r="J70" s="26"/>
      <c r="K70" s="26"/>
      <c r="L70" s="26"/>
      <c r="M70" s="27" t="s">
        <v>127</v>
      </c>
    </row>
    <row r="71" spans="1:13" ht="24.75" customHeight="1" x14ac:dyDescent="0.2">
      <c r="A71" s="23">
        <v>6</v>
      </c>
      <c r="B71" s="24" t="s">
        <v>128</v>
      </c>
      <c r="C71" s="26"/>
      <c r="D71" s="29">
        <f t="shared" si="2"/>
        <v>0</v>
      </c>
      <c r="E71" s="26"/>
      <c r="F71" s="26"/>
      <c r="G71" s="26"/>
      <c r="H71" s="26"/>
      <c r="I71" s="26"/>
      <c r="J71" s="26"/>
      <c r="K71" s="26"/>
      <c r="L71" s="26"/>
      <c r="M71" s="25" t="s">
        <v>89</v>
      </c>
    </row>
    <row r="72" spans="1:13" ht="33.75" customHeight="1" x14ac:dyDescent="0.2">
      <c r="A72" s="23">
        <v>7</v>
      </c>
      <c r="B72" s="24" t="s">
        <v>55</v>
      </c>
      <c r="C72" s="26"/>
      <c r="D72" s="29">
        <f t="shared" si="2"/>
        <v>0</v>
      </c>
      <c r="E72" s="26"/>
      <c r="F72" s="26"/>
      <c r="G72" s="26"/>
      <c r="H72" s="26"/>
      <c r="I72" s="26"/>
      <c r="J72" s="26"/>
      <c r="K72" s="26"/>
      <c r="L72" s="26"/>
      <c r="M72" s="27" t="s">
        <v>129</v>
      </c>
    </row>
    <row r="73" spans="1:13" ht="47.25" x14ac:dyDescent="0.2">
      <c r="A73" s="23">
        <v>8</v>
      </c>
      <c r="B73" s="24" t="s">
        <v>57</v>
      </c>
      <c r="C73" s="29" t="s">
        <v>343</v>
      </c>
      <c r="D73" s="29">
        <f t="shared" ref="D73:D75" si="10">SUM(E73:I73)</f>
        <v>44</v>
      </c>
      <c r="E73" s="26">
        <v>34</v>
      </c>
      <c r="F73" s="26">
        <v>9</v>
      </c>
      <c r="G73" s="26">
        <v>1</v>
      </c>
      <c r="H73" s="26"/>
      <c r="I73" s="26"/>
      <c r="J73" s="29" t="s">
        <v>317</v>
      </c>
      <c r="K73" s="29" t="s">
        <v>317</v>
      </c>
      <c r="L73" s="29" t="s">
        <v>317</v>
      </c>
      <c r="M73" s="27"/>
    </row>
    <row r="74" spans="1:13" ht="31.5" customHeight="1" x14ac:dyDescent="0.2">
      <c r="A74" s="23">
        <v>9</v>
      </c>
      <c r="B74" s="24" t="s">
        <v>130</v>
      </c>
      <c r="C74" s="26"/>
      <c r="D74" s="29">
        <f t="shared" si="10"/>
        <v>0</v>
      </c>
      <c r="E74" s="26"/>
      <c r="F74" s="26"/>
      <c r="G74" s="26"/>
      <c r="H74" s="26"/>
      <c r="I74" s="26"/>
      <c r="J74" s="26"/>
      <c r="K74" s="26"/>
      <c r="L74" s="26"/>
      <c r="M74" s="27" t="s">
        <v>131</v>
      </c>
    </row>
    <row r="75" spans="1:13" ht="28.5" customHeight="1" x14ac:dyDescent="0.2">
      <c r="A75" s="23">
        <v>10</v>
      </c>
      <c r="B75" s="24" t="s">
        <v>132</v>
      </c>
      <c r="C75" s="26"/>
      <c r="D75" s="29">
        <f t="shared" si="10"/>
        <v>0</v>
      </c>
      <c r="E75" s="26"/>
      <c r="F75" s="26"/>
      <c r="G75" s="26"/>
      <c r="H75" s="26"/>
      <c r="I75" s="26"/>
      <c r="J75" s="26"/>
      <c r="K75" s="26"/>
      <c r="L75" s="26"/>
      <c r="M75" s="27" t="s">
        <v>133</v>
      </c>
    </row>
    <row r="76" spans="1:13" ht="47.25" x14ac:dyDescent="0.2">
      <c r="A76" s="23">
        <v>11</v>
      </c>
      <c r="B76" s="24" t="s">
        <v>56</v>
      </c>
      <c r="C76" s="29" t="s">
        <v>344</v>
      </c>
      <c r="D76" s="29">
        <v>47</v>
      </c>
      <c r="E76" s="29">
        <v>47</v>
      </c>
      <c r="F76" s="29">
        <v>0</v>
      </c>
      <c r="G76" s="29">
        <v>0</v>
      </c>
      <c r="H76" s="29">
        <v>0</v>
      </c>
      <c r="I76" s="29">
        <v>0</v>
      </c>
      <c r="J76" s="29" t="s">
        <v>317</v>
      </c>
      <c r="K76" s="29" t="s">
        <v>317</v>
      </c>
      <c r="L76" s="29" t="s">
        <v>317</v>
      </c>
      <c r="M76" s="27"/>
    </row>
    <row r="77" spans="1:13" ht="31.5" customHeight="1" x14ac:dyDescent="0.2">
      <c r="A77" s="23">
        <v>12</v>
      </c>
      <c r="B77" s="24" t="s">
        <v>134</v>
      </c>
      <c r="C77" s="26"/>
      <c r="D77" s="29">
        <f>SUM(E77:I77)</f>
        <v>0</v>
      </c>
      <c r="E77" s="26"/>
      <c r="F77" s="26"/>
      <c r="G77" s="26"/>
      <c r="H77" s="26"/>
      <c r="I77" s="26"/>
      <c r="J77" s="26"/>
      <c r="K77" s="26"/>
      <c r="L77" s="26"/>
      <c r="M77" s="27" t="s">
        <v>135</v>
      </c>
    </row>
    <row r="78" spans="1:13" ht="37.5" customHeight="1" x14ac:dyDescent="0.2">
      <c r="A78" s="23">
        <v>13</v>
      </c>
      <c r="B78" s="24" t="s">
        <v>58</v>
      </c>
      <c r="C78" s="26"/>
      <c r="D78" s="29">
        <f>SUM(E78:I78)</f>
        <v>0</v>
      </c>
      <c r="E78" s="26"/>
      <c r="F78" s="26"/>
      <c r="G78" s="26"/>
      <c r="H78" s="26"/>
      <c r="I78" s="26"/>
      <c r="J78" s="26"/>
      <c r="K78" s="26"/>
      <c r="L78" s="26"/>
      <c r="M78" s="27" t="s">
        <v>136</v>
      </c>
    </row>
    <row r="80" spans="1:13" ht="39" customHeight="1" x14ac:dyDescent="0.2">
      <c r="A80" s="167" t="s">
        <v>222</v>
      </c>
      <c r="B80" s="167"/>
      <c r="C80" s="167"/>
      <c r="D80" s="167"/>
      <c r="E80" s="167"/>
      <c r="F80" s="167"/>
      <c r="G80" s="167"/>
      <c r="H80" s="167"/>
      <c r="I80" s="167"/>
      <c r="J80" s="167"/>
      <c r="K80" s="167"/>
      <c r="L80" s="167"/>
      <c r="M80" s="30"/>
    </row>
  </sheetData>
  <mergeCells count="17">
    <mergeCell ref="A1:K1"/>
    <mergeCell ref="A2:L2"/>
    <mergeCell ref="A3:A5"/>
    <mergeCell ref="B3:B5"/>
    <mergeCell ref="C3:C5"/>
    <mergeCell ref="D3:I3"/>
    <mergeCell ref="J3:J5"/>
    <mergeCell ref="K3:K5"/>
    <mergeCell ref="L3:L5"/>
    <mergeCell ref="A80:L80"/>
    <mergeCell ref="M3:M5"/>
    <mergeCell ref="D4:D5"/>
    <mergeCell ref="E4:E5"/>
    <mergeCell ref="F4:F5"/>
    <mergeCell ref="G4:G5"/>
    <mergeCell ref="H4:H5"/>
    <mergeCell ref="I4:I5"/>
  </mergeCells>
  <pageMargins left="0.28999999999999998" right="0.2" top="0.47244094488188981" bottom="0.47244094488188981" header="0.31496062992125984" footer="0.31496062992125984"/>
  <pageSetup paperSize="9" scale="95" orientation="landscape" verticalDpi="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view="pageBreakPreview" zoomScaleNormal="85" zoomScaleSheetLayoutView="100" workbookViewId="0">
      <selection activeCell="A2" sqref="A2:L2"/>
    </sheetView>
  </sheetViews>
  <sheetFormatPr defaultColWidth="14.375" defaultRowHeight="15" customHeight="1" x14ac:dyDescent="0.2"/>
  <cols>
    <col min="1" max="1" width="4.75" style="127" customWidth="1"/>
    <col min="2" max="2" width="11.75" style="127" hidden="1" customWidth="1"/>
    <col min="3" max="3" width="13.375" style="127" hidden="1" customWidth="1"/>
    <col min="4" max="4" width="10.375" style="127" hidden="1" customWidth="1"/>
    <col min="5" max="5" width="12.375" style="127" hidden="1" customWidth="1"/>
    <col min="6" max="6" width="12.125" style="127" hidden="1" customWidth="1"/>
    <col min="7" max="7" width="31.5" style="127" customWidth="1"/>
    <col min="8" max="8" width="47.875" style="127" customWidth="1"/>
    <col min="9" max="9" width="9.5" style="151" customWidth="1"/>
    <col min="10" max="10" width="23.5" style="127" customWidth="1"/>
    <col min="11" max="11" width="13" style="127" customWidth="1"/>
    <col min="12" max="12" width="18.75" style="127" hidden="1" customWidth="1"/>
    <col min="13" max="256" width="14.375" style="127"/>
    <col min="257" max="257" width="4.75" style="127" customWidth="1"/>
    <col min="258" max="262" width="0" style="127" hidden="1" customWidth="1"/>
    <col min="263" max="263" width="31.5" style="127" customWidth="1"/>
    <col min="264" max="264" width="38" style="127" customWidth="1"/>
    <col min="265" max="265" width="7.875" style="127" bestFit="1" customWidth="1"/>
    <col min="266" max="266" width="17.125" style="127" customWidth="1"/>
    <col min="267" max="267" width="10.125" style="127" bestFit="1" customWidth="1"/>
    <col min="268" max="268" width="18.75" style="127" customWidth="1"/>
    <col min="269" max="512" width="14.375" style="127"/>
    <col min="513" max="513" width="4.75" style="127" customWidth="1"/>
    <col min="514" max="518" width="0" style="127" hidden="1" customWidth="1"/>
    <col min="519" max="519" width="31.5" style="127" customWidth="1"/>
    <col min="520" max="520" width="38" style="127" customWidth="1"/>
    <col min="521" max="521" width="7.875" style="127" bestFit="1" customWidth="1"/>
    <col min="522" max="522" width="17.125" style="127" customWidth="1"/>
    <col min="523" max="523" width="10.125" style="127" bestFit="1" customWidth="1"/>
    <col min="524" max="524" width="18.75" style="127" customWidth="1"/>
    <col min="525" max="768" width="14.375" style="127"/>
    <col min="769" max="769" width="4.75" style="127" customWidth="1"/>
    <col min="770" max="774" width="0" style="127" hidden="1" customWidth="1"/>
    <col min="775" max="775" width="31.5" style="127" customWidth="1"/>
    <col min="776" max="776" width="38" style="127" customWidth="1"/>
    <col min="777" max="777" width="7.875" style="127" bestFit="1" customWidth="1"/>
    <col min="778" max="778" width="17.125" style="127" customWidth="1"/>
    <col min="779" max="779" width="10.125" style="127" bestFit="1" customWidth="1"/>
    <col min="780" max="780" width="18.75" style="127" customWidth="1"/>
    <col min="781" max="1024" width="14.375" style="127"/>
    <col min="1025" max="1025" width="4.75" style="127" customWidth="1"/>
    <col min="1026" max="1030" width="0" style="127" hidden="1" customWidth="1"/>
    <col min="1031" max="1031" width="31.5" style="127" customWidth="1"/>
    <col min="1032" max="1032" width="38" style="127" customWidth="1"/>
    <col min="1033" max="1033" width="7.875" style="127" bestFit="1" customWidth="1"/>
    <col min="1034" max="1034" width="17.125" style="127" customWidth="1"/>
    <col min="1035" max="1035" width="10.125" style="127" bestFit="1" customWidth="1"/>
    <col min="1036" max="1036" width="18.75" style="127" customWidth="1"/>
    <col min="1037" max="1280" width="14.375" style="127"/>
    <col min="1281" max="1281" width="4.75" style="127" customWidth="1"/>
    <col min="1282" max="1286" width="0" style="127" hidden="1" customWidth="1"/>
    <col min="1287" max="1287" width="31.5" style="127" customWidth="1"/>
    <col min="1288" max="1288" width="38" style="127" customWidth="1"/>
    <col min="1289" max="1289" width="7.875" style="127" bestFit="1" customWidth="1"/>
    <col min="1290" max="1290" width="17.125" style="127" customWidth="1"/>
    <col min="1291" max="1291" width="10.125" style="127" bestFit="1" customWidth="1"/>
    <col min="1292" max="1292" width="18.75" style="127" customWidth="1"/>
    <col min="1293" max="1536" width="14.375" style="127"/>
    <col min="1537" max="1537" width="4.75" style="127" customWidth="1"/>
    <col min="1538" max="1542" width="0" style="127" hidden="1" customWidth="1"/>
    <col min="1543" max="1543" width="31.5" style="127" customWidth="1"/>
    <col min="1544" max="1544" width="38" style="127" customWidth="1"/>
    <col min="1545" max="1545" width="7.875" style="127" bestFit="1" customWidth="1"/>
    <col min="1546" max="1546" width="17.125" style="127" customWidth="1"/>
    <col min="1547" max="1547" width="10.125" style="127" bestFit="1" customWidth="1"/>
    <col min="1548" max="1548" width="18.75" style="127" customWidth="1"/>
    <col min="1549" max="1792" width="14.375" style="127"/>
    <col min="1793" max="1793" width="4.75" style="127" customWidth="1"/>
    <col min="1794" max="1798" width="0" style="127" hidden="1" customWidth="1"/>
    <col min="1799" max="1799" width="31.5" style="127" customWidth="1"/>
    <col min="1800" max="1800" width="38" style="127" customWidth="1"/>
    <col min="1801" max="1801" width="7.875" style="127" bestFit="1" customWidth="1"/>
    <col min="1802" max="1802" width="17.125" style="127" customWidth="1"/>
    <col min="1803" max="1803" width="10.125" style="127" bestFit="1" customWidth="1"/>
    <col min="1804" max="1804" width="18.75" style="127" customWidth="1"/>
    <col min="1805" max="2048" width="14.375" style="127"/>
    <col min="2049" max="2049" width="4.75" style="127" customWidth="1"/>
    <col min="2050" max="2054" width="0" style="127" hidden="1" customWidth="1"/>
    <col min="2055" max="2055" width="31.5" style="127" customWidth="1"/>
    <col min="2056" max="2056" width="38" style="127" customWidth="1"/>
    <col min="2057" max="2057" width="7.875" style="127" bestFit="1" customWidth="1"/>
    <col min="2058" max="2058" width="17.125" style="127" customWidth="1"/>
    <col min="2059" max="2059" width="10.125" style="127" bestFit="1" customWidth="1"/>
    <col min="2060" max="2060" width="18.75" style="127" customWidth="1"/>
    <col min="2061" max="2304" width="14.375" style="127"/>
    <col min="2305" max="2305" width="4.75" style="127" customWidth="1"/>
    <col min="2306" max="2310" width="0" style="127" hidden="1" customWidth="1"/>
    <col min="2311" max="2311" width="31.5" style="127" customWidth="1"/>
    <col min="2312" max="2312" width="38" style="127" customWidth="1"/>
    <col min="2313" max="2313" width="7.875" style="127" bestFit="1" customWidth="1"/>
    <col min="2314" max="2314" width="17.125" style="127" customWidth="1"/>
    <col min="2315" max="2315" width="10.125" style="127" bestFit="1" customWidth="1"/>
    <col min="2316" max="2316" width="18.75" style="127" customWidth="1"/>
    <col min="2317" max="2560" width="14.375" style="127"/>
    <col min="2561" max="2561" width="4.75" style="127" customWidth="1"/>
    <col min="2562" max="2566" width="0" style="127" hidden="1" customWidth="1"/>
    <col min="2567" max="2567" width="31.5" style="127" customWidth="1"/>
    <col min="2568" max="2568" width="38" style="127" customWidth="1"/>
    <col min="2569" max="2569" width="7.875" style="127" bestFit="1" customWidth="1"/>
    <col min="2570" max="2570" width="17.125" style="127" customWidth="1"/>
    <col min="2571" max="2571" width="10.125" style="127" bestFit="1" customWidth="1"/>
    <col min="2572" max="2572" width="18.75" style="127" customWidth="1"/>
    <col min="2573" max="2816" width="14.375" style="127"/>
    <col min="2817" max="2817" width="4.75" style="127" customWidth="1"/>
    <col min="2818" max="2822" width="0" style="127" hidden="1" customWidth="1"/>
    <col min="2823" max="2823" width="31.5" style="127" customWidth="1"/>
    <col min="2824" max="2824" width="38" style="127" customWidth="1"/>
    <col min="2825" max="2825" width="7.875" style="127" bestFit="1" customWidth="1"/>
    <col min="2826" max="2826" width="17.125" style="127" customWidth="1"/>
    <col min="2827" max="2827" width="10.125" style="127" bestFit="1" customWidth="1"/>
    <col min="2828" max="2828" width="18.75" style="127" customWidth="1"/>
    <col min="2829" max="3072" width="14.375" style="127"/>
    <col min="3073" max="3073" width="4.75" style="127" customWidth="1"/>
    <col min="3074" max="3078" width="0" style="127" hidden="1" customWidth="1"/>
    <col min="3079" max="3079" width="31.5" style="127" customWidth="1"/>
    <col min="3080" max="3080" width="38" style="127" customWidth="1"/>
    <col min="3081" max="3081" width="7.875" style="127" bestFit="1" customWidth="1"/>
    <col min="3082" max="3082" width="17.125" style="127" customWidth="1"/>
    <col min="3083" max="3083" width="10.125" style="127" bestFit="1" customWidth="1"/>
    <col min="3084" max="3084" width="18.75" style="127" customWidth="1"/>
    <col min="3085" max="3328" width="14.375" style="127"/>
    <col min="3329" max="3329" width="4.75" style="127" customWidth="1"/>
    <col min="3330" max="3334" width="0" style="127" hidden="1" customWidth="1"/>
    <col min="3335" max="3335" width="31.5" style="127" customWidth="1"/>
    <col min="3336" max="3336" width="38" style="127" customWidth="1"/>
    <col min="3337" max="3337" width="7.875" style="127" bestFit="1" customWidth="1"/>
    <col min="3338" max="3338" width="17.125" style="127" customWidth="1"/>
    <col min="3339" max="3339" width="10.125" style="127" bestFit="1" customWidth="1"/>
    <col min="3340" max="3340" width="18.75" style="127" customWidth="1"/>
    <col min="3341" max="3584" width="14.375" style="127"/>
    <col min="3585" max="3585" width="4.75" style="127" customWidth="1"/>
    <col min="3586" max="3590" width="0" style="127" hidden="1" customWidth="1"/>
    <col min="3591" max="3591" width="31.5" style="127" customWidth="1"/>
    <col min="3592" max="3592" width="38" style="127" customWidth="1"/>
    <col min="3593" max="3593" width="7.875" style="127" bestFit="1" customWidth="1"/>
    <col min="3594" max="3594" width="17.125" style="127" customWidth="1"/>
    <col min="3595" max="3595" width="10.125" style="127" bestFit="1" customWidth="1"/>
    <col min="3596" max="3596" width="18.75" style="127" customWidth="1"/>
    <col min="3597" max="3840" width="14.375" style="127"/>
    <col min="3841" max="3841" width="4.75" style="127" customWidth="1"/>
    <col min="3842" max="3846" width="0" style="127" hidden="1" customWidth="1"/>
    <col min="3847" max="3847" width="31.5" style="127" customWidth="1"/>
    <col min="3848" max="3848" width="38" style="127" customWidth="1"/>
    <col min="3849" max="3849" width="7.875" style="127" bestFit="1" customWidth="1"/>
    <col min="3850" max="3850" width="17.125" style="127" customWidth="1"/>
    <col min="3851" max="3851" width="10.125" style="127" bestFit="1" customWidth="1"/>
    <col min="3852" max="3852" width="18.75" style="127" customWidth="1"/>
    <col min="3853" max="4096" width="14.375" style="127"/>
    <col min="4097" max="4097" width="4.75" style="127" customWidth="1"/>
    <col min="4098" max="4102" width="0" style="127" hidden="1" customWidth="1"/>
    <col min="4103" max="4103" width="31.5" style="127" customWidth="1"/>
    <col min="4104" max="4104" width="38" style="127" customWidth="1"/>
    <col min="4105" max="4105" width="7.875" style="127" bestFit="1" customWidth="1"/>
    <col min="4106" max="4106" width="17.125" style="127" customWidth="1"/>
    <col min="4107" max="4107" width="10.125" style="127" bestFit="1" customWidth="1"/>
    <col min="4108" max="4108" width="18.75" style="127" customWidth="1"/>
    <col min="4109" max="4352" width="14.375" style="127"/>
    <col min="4353" max="4353" width="4.75" style="127" customWidth="1"/>
    <col min="4354" max="4358" width="0" style="127" hidden="1" customWidth="1"/>
    <col min="4359" max="4359" width="31.5" style="127" customWidth="1"/>
    <col min="4360" max="4360" width="38" style="127" customWidth="1"/>
    <col min="4361" max="4361" width="7.875" style="127" bestFit="1" customWidth="1"/>
    <col min="4362" max="4362" width="17.125" style="127" customWidth="1"/>
    <col min="4363" max="4363" width="10.125" style="127" bestFit="1" customWidth="1"/>
    <col min="4364" max="4364" width="18.75" style="127" customWidth="1"/>
    <col min="4365" max="4608" width="14.375" style="127"/>
    <col min="4609" max="4609" width="4.75" style="127" customWidth="1"/>
    <col min="4610" max="4614" width="0" style="127" hidden="1" customWidth="1"/>
    <col min="4615" max="4615" width="31.5" style="127" customWidth="1"/>
    <col min="4616" max="4616" width="38" style="127" customWidth="1"/>
    <col min="4617" max="4617" width="7.875" style="127" bestFit="1" customWidth="1"/>
    <col min="4618" max="4618" width="17.125" style="127" customWidth="1"/>
    <col min="4619" max="4619" width="10.125" style="127" bestFit="1" customWidth="1"/>
    <col min="4620" max="4620" width="18.75" style="127" customWidth="1"/>
    <col min="4621" max="4864" width="14.375" style="127"/>
    <col min="4865" max="4865" width="4.75" style="127" customWidth="1"/>
    <col min="4866" max="4870" width="0" style="127" hidden="1" customWidth="1"/>
    <col min="4871" max="4871" width="31.5" style="127" customWidth="1"/>
    <col min="4872" max="4872" width="38" style="127" customWidth="1"/>
    <col min="4873" max="4873" width="7.875" style="127" bestFit="1" customWidth="1"/>
    <col min="4874" max="4874" width="17.125" style="127" customWidth="1"/>
    <col min="4875" max="4875" width="10.125" style="127" bestFit="1" customWidth="1"/>
    <col min="4876" max="4876" width="18.75" style="127" customWidth="1"/>
    <col min="4877" max="5120" width="14.375" style="127"/>
    <col min="5121" max="5121" width="4.75" style="127" customWidth="1"/>
    <col min="5122" max="5126" width="0" style="127" hidden="1" customWidth="1"/>
    <col min="5127" max="5127" width="31.5" style="127" customWidth="1"/>
    <col min="5128" max="5128" width="38" style="127" customWidth="1"/>
    <col min="5129" max="5129" width="7.875" style="127" bestFit="1" customWidth="1"/>
    <col min="5130" max="5130" width="17.125" style="127" customWidth="1"/>
    <col min="5131" max="5131" width="10.125" style="127" bestFit="1" customWidth="1"/>
    <col min="5132" max="5132" width="18.75" style="127" customWidth="1"/>
    <col min="5133" max="5376" width="14.375" style="127"/>
    <col min="5377" max="5377" width="4.75" style="127" customWidth="1"/>
    <col min="5378" max="5382" width="0" style="127" hidden="1" customWidth="1"/>
    <col min="5383" max="5383" width="31.5" style="127" customWidth="1"/>
    <col min="5384" max="5384" width="38" style="127" customWidth="1"/>
    <col min="5385" max="5385" width="7.875" style="127" bestFit="1" customWidth="1"/>
    <col min="5386" max="5386" width="17.125" style="127" customWidth="1"/>
    <col min="5387" max="5387" width="10.125" style="127" bestFit="1" customWidth="1"/>
    <col min="5388" max="5388" width="18.75" style="127" customWidth="1"/>
    <col min="5389" max="5632" width="14.375" style="127"/>
    <col min="5633" max="5633" width="4.75" style="127" customWidth="1"/>
    <col min="5634" max="5638" width="0" style="127" hidden="1" customWidth="1"/>
    <col min="5639" max="5639" width="31.5" style="127" customWidth="1"/>
    <col min="5640" max="5640" width="38" style="127" customWidth="1"/>
    <col min="5641" max="5641" width="7.875" style="127" bestFit="1" customWidth="1"/>
    <col min="5642" max="5642" width="17.125" style="127" customWidth="1"/>
    <col min="5643" max="5643" width="10.125" style="127" bestFit="1" customWidth="1"/>
    <col min="5644" max="5644" width="18.75" style="127" customWidth="1"/>
    <col min="5645" max="5888" width="14.375" style="127"/>
    <col min="5889" max="5889" width="4.75" style="127" customWidth="1"/>
    <col min="5890" max="5894" width="0" style="127" hidden="1" customWidth="1"/>
    <col min="5895" max="5895" width="31.5" style="127" customWidth="1"/>
    <col min="5896" max="5896" width="38" style="127" customWidth="1"/>
    <col min="5897" max="5897" width="7.875" style="127" bestFit="1" customWidth="1"/>
    <col min="5898" max="5898" width="17.125" style="127" customWidth="1"/>
    <col min="5899" max="5899" width="10.125" style="127" bestFit="1" customWidth="1"/>
    <col min="5900" max="5900" width="18.75" style="127" customWidth="1"/>
    <col min="5901" max="6144" width="14.375" style="127"/>
    <col min="6145" max="6145" width="4.75" style="127" customWidth="1"/>
    <col min="6146" max="6150" width="0" style="127" hidden="1" customWidth="1"/>
    <col min="6151" max="6151" width="31.5" style="127" customWidth="1"/>
    <col min="6152" max="6152" width="38" style="127" customWidth="1"/>
    <col min="6153" max="6153" width="7.875" style="127" bestFit="1" customWidth="1"/>
    <col min="6154" max="6154" width="17.125" style="127" customWidth="1"/>
    <col min="6155" max="6155" width="10.125" style="127" bestFit="1" customWidth="1"/>
    <col min="6156" max="6156" width="18.75" style="127" customWidth="1"/>
    <col min="6157" max="6400" width="14.375" style="127"/>
    <col min="6401" max="6401" width="4.75" style="127" customWidth="1"/>
    <col min="6402" max="6406" width="0" style="127" hidden="1" customWidth="1"/>
    <col min="6407" max="6407" width="31.5" style="127" customWidth="1"/>
    <col min="6408" max="6408" width="38" style="127" customWidth="1"/>
    <col min="6409" max="6409" width="7.875" style="127" bestFit="1" customWidth="1"/>
    <col min="6410" max="6410" width="17.125" style="127" customWidth="1"/>
    <col min="6411" max="6411" width="10.125" style="127" bestFit="1" customWidth="1"/>
    <col min="6412" max="6412" width="18.75" style="127" customWidth="1"/>
    <col min="6413" max="6656" width="14.375" style="127"/>
    <col min="6657" max="6657" width="4.75" style="127" customWidth="1"/>
    <col min="6658" max="6662" width="0" style="127" hidden="1" customWidth="1"/>
    <col min="6663" max="6663" width="31.5" style="127" customWidth="1"/>
    <col min="6664" max="6664" width="38" style="127" customWidth="1"/>
    <col min="6665" max="6665" width="7.875" style="127" bestFit="1" customWidth="1"/>
    <col min="6666" max="6666" width="17.125" style="127" customWidth="1"/>
    <col min="6667" max="6667" width="10.125" style="127" bestFit="1" customWidth="1"/>
    <col min="6668" max="6668" width="18.75" style="127" customWidth="1"/>
    <col min="6669" max="6912" width="14.375" style="127"/>
    <col min="6913" max="6913" width="4.75" style="127" customWidth="1"/>
    <col min="6914" max="6918" width="0" style="127" hidden="1" customWidth="1"/>
    <col min="6919" max="6919" width="31.5" style="127" customWidth="1"/>
    <col min="6920" max="6920" width="38" style="127" customWidth="1"/>
    <col min="6921" max="6921" width="7.875" style="127" bestFit="1" customWidth="1"/>
    <col min="6922" max="6922" width="17.125" style="127" customWidth="1"/>
    <col min="6923" max="6923" width="10.125" style="127" bestFit="1" customWidth="1"/>
    <col min="6924" max="6924" width="18.75" style="127" customWidth="1"/>
    <col min="6925" max="7168" width="14.375" style="127"/>
    <col min="7169" max="7169" width="4.75" style="127" customWidth="1"/>
    <col min="7170" max="7174" width="0" style="127" hidden="1" customWidth="1"/>
    <col min="7175" max="7175" width="31.5" style="127" customWidth="1"/>
    <col min="7176" max="7176" width="38" style="127" customWidth="1"/>
    <col min="7177" max="7177" width="7.875" style="127" bestFit="1" customWidth="1"/>
    <col min="7178" max="7178" width="17.125" style="127" customWidth="1"/>
    <col min="7179" max="7179" width="10.125" style="127" bestFit="1" customWidth="1"/>
    <col min="7180" max="7180" width="18.75" style="127" customWidth="1"/>
    <col min="7181" max="7424" width="14.375" style="127"/>
    <col min="7425" max="7425" width="4.75" style="127" customWidth="1"/>
    <col min="7426" max="7430" width="0" style="127" hidden="1" customWidth="1"/>
    <col min="7431" max="7431" width="31.5" style="127" customWidth="1"/>
    <col min="7432" max="7432" width="38" style="127" customWidth="1"/>
    <col min="7433" max="7433" width="7.875" style="127" bestFit="1" customWidth="1"/>
    <col min="7434" max="7434" width="17.125" style="127" customWidth="1"/>
    <col min="7435" max="7435" width="10.125" style="127" bestFit="1" customWidth="1"/>
    <col min="7436" max="7436" width="18.75" style="127" customWidth="1"/>
    <col min="7437" max="7680" width="14.375" style="127"/>
    <col min="7681" max="7681" width="4.75" style="127" customWidth="1"/>
    <col min="7682" max="7686" width="0" style="127" hidden="1" customWidth="1"/>
    <col min="7687" max="7687" width="31.5" style="127" customWidth="1"/>
    <col min="7688" max="7688" width="38" style="127" customWidth="1"/>
    <col min="7689" max="7689" width="7.875" style="127" bestFit="1" customWidth="1"/>
    <col min="7690" max="7690" width="17.125" style="127" customWidth="1"/>
    <col min="7691" max="7691" width="10.125" style="127" bestFit="1" customWidth="1"/>
    <col min="7692" max="7692" width="18.75" style="127" customWidth="1"/>
    <col min="7693" max="7936" width="14.375" style="127"/>
    <col min="7937" max="7937" width="4.75" style="127" customWidth="1"/>
    <col min="7938" max="7942" width="0" style="127" hidden="1" customWidth="1"/>
    <col min="7943" max="7943" width="31.5" style="127" customWidth="1"/>
    <col min="7944" max="7944" width="38" style="127" customWidth="1"/>
    <col min="7945" max="7945" width="7.875" style="127" bestFit="1" customWidth="1"/>
    <col min="7946" max="7946" width="17.125" style="127" customWidth="1"/>
    <col min="7947" max="7947" width="10.125" style="127" bestFit="1" customWidth="1"/>
    <col min="7948" max="7948" width="18.75" style="127" customWidth="1"/>
    <col min="7949" max="8192" width="14.375" style="127"/>
    <col min="8193" max="8193" width="4.75" style="127" customWidth="1"/>
    <col min="8194" max="8198" width="0" style="127" hidden="1" customWidth="1"/>
    <col min="8199" max="8199" width="31.5" style="127" customWidth="1"/>
    <col min="8200" max="8200" width="38" style="127" customWidth="1"/>
    <col min="8201" max="8201" width="7.875" style="127" bestFit="1" customWidth="1"/>
    <col min="8202" max="8202" width="17.125" style="127" customWidth="1"/>
    <col min="8203" max="8203" width="10.125" style="127" bestFit="1" customWidth="1"/>
    <col min="8204" max="8204" width="18.75" style="127" customWidth="1"/>
    <col min="8205" max="8448" width="14.375" style="127"/>
    <col min="8449" max="8449" width="4.75" style="127" customWidth="1"/>
    <col min="8450" max="8454" width="0" style="127" hidden="1" customWidth="1"/>
    <col min="8455" max="8455" width="31.5" style="127" customWidth="1"/>
    <col min="8456" max="8456" width="38" style="127" customWidth="1"/>
    <col min="8457" max="8457" width="7.875" style="127" bestFit="1" customWidth="1"/>
    <col min="8458" max="8458" width="17.125" style="127" customWidth="1"/>
    <col min="8459" max="8459" width="10.125" style="127" bestFit="1" customWidth="1"/>
    <col min="8460" max="8460" width="18.75" style="127" customWidth="1"/>
    <col min="8461" max="8704" width="14.375" style="127"/>
    <col min="8705" max="8705" width="4.75" style="127" customWidth="1"/>
    <col min="8706" max="8710" width="0" style="127" hidden="1" customWidth="1"/>
    <col min="8711" max="8711" width="31.5" style="127" customWidth="1"/>
    <col min="8712" max="8712" width="38" style="127" customWidth="1"/>
    <col min="8713" max="8713" width="7.875" style="127" bestFit="1" customWidth="1"/>
    <col min="8714" max="8714" width="17.125" style="127" customWidth="1"/>
    <col min="8715" max="8715" width="10.125" style="127" bestFit="1" customWidth="1"/>
    <col min="8716" max="8716" width="18.75" style="127" customWidth="1"/>
    <col min="8717" max="8960" width="14.375" style="127"/>
    <col min="8961" max="8961" width="4.75" style="127" customWidth="1"/>
    <col min="8962" max="8966" width="0" style="127" hidden="1" customWidth="1"/>
    <col min="8967" max="8967" width="31.5" style="127" customWidth="1"/>
    <col min="8968" max="8968" width="38" style="127" customWidth="1"/>
    <col min="8969" max="8969" width="7.875" style="127" bestFit="1" customWidth="1"/>
    <col min="8970" max="8970" width="17.125" style="127" customWidth="1"/>
    <col min="8971" max="8971" width="10.125" style="127" bestFit="1" customWidth="1"/>
    <col min="8972" max="8972" width="18.75" style="127" customWidth="1"/>
    <col min="8973" max="9216" width="14.375" style="127"/>
    <col min="9217" max="9217" width="4.75" style="127" customWidth="1"/>
    <col min="9218" max="9222" width="0" style="127" hidden="1" customWidth="1"/>
    <col min="9223" max="9223" width="31.5" style="127" customWidth="1"/>
    <col min="9224" max="9224" width="38" style="127" customWidth="1"/>
    <col min="9225" max="9225" width="7.875" style="127" bestFit="1" customWidth="1"/>
    <col min="9226" max="9226" width="17.125" style="127" customWidth="1"/>
    <col min="9227" max="9227" width="10.125" style="127" bestFit="1" customWidth="1"/>
    <col min="9228" max="9228" width="18.75" style="127" customWidth="1"/>
    <col min="9229" max="9472" width="14.375" style="127"/>
    <col min="9473" max="9473" width="4.75" style="127" customWidth="1"/>
    <col min="9474" max="9478" width="0" style="127" hidden="1" customWidth="1"/>
    <col min="9479" max="9479" width="31.5" style="127" customWidth="1"/>
    <col min="9480" max="9480" width="38" style="127" customWidth="1"/>
    <col min="9481" max="9481" width="7.875" style="127" bestFit="1" customWidth="1"/>
    <col min="9482" max="9482" width="17.125" style="127" customWidth="1"/>
    <col min="9483" max="9483" width="10.125" style="127" bestFit="1" customWidth="1"/>
    <col min="9484" max="9484" width="18.75" style="127" customWidth="1"/>
    <col min="9485" max="9728" width="14.375" style="127"/>
    <col min="9729" max="9729" width="4.75" style="127" customWidth="1"/>
    <col min="9730" max="9734" width="0" style="127" hidden="1" customWidth="1"/>
    <col min="9735" max="9735" width="31.5" style="127" customWidth="1"/>
    <col min="9736" max="9736" width="38" style="127" customWidth="1"/>
    <col min="9737" max="9737" width="7.875" style="127" bestFit="1" customWidth="1"/>
    <col min="9738" max="9738" width="17.125" style="127" customWidth="1"/>
    <col min="9739" max="9739" width="10.125" style="127" bestFit="1" customWidth="1"/>
    <col min="9740" max="9740" width="18.75" style="127" customWidth="1"/>
    <col min="9741" max="9984" width="14.375" style="127"/>
    <col min="9985" max="9985" width="4.75" style="127" customWidth="1"/>
    <col min="9986" max="9990" width="0" style="127" hidden="1" customWidth="1"/>
    <col min="9991" max="9991" width="31.5" style="127" customWidth="1"/>
    <col min="9992" max="9992" width="38" style="127" customWidth="1"/>
    <col min="9993" max="9993" width="7.875" style="127" bestFit="1" customWidth="1"/>
    <col min="9994" max="9994" width="17.125" style="127" customWidth="1"/>
    <col min="9995" max="9995" width="10.125" style="127" bestFit="1" customWidth="1"/>
    <col min="9996" max="9996" width="18.75" style="127" customWidth="1"/>
    <col min="9997" max="10240" width="14.375" style="127"/>
    <col min="10241" max="10241" width="4.75" style="127" customWidth="1"/>
    <col min="10242" max="10246" width="0" style="127" hidden="1" customWidth="1"/>
    <col min="10247" max="10247" width="31.5" style="127" customWidth="1"/>
    <col min="10248" max="10248" width="38" style="127" customWidth="1"/>
    <col min="10249" max="10249" width="7.875" style="127" bestFit="1" customWidth="1"/>
    <col min="10250" max="10250" width="17.125" style="127" customWidth="1"/>
    <col min="10251" max="10251" width="10.125" style="127" bestFit="1" customWidth="1"/>
    <col min="10252" max="10252" width="18.75" style="127" customWidth="1"/>
    <col min="10253" max="10496" width="14.375" style="127"/>
    <col min="10497" max="10497" width="4.75" style="127" customWidth="1"/>
    <col min="10498" max="10502" width="0" style="127" hidden="1" customWidth="1"/>
    <col min="10503" max="10503" width="31.5" style="127" customWidth="1"/>
    <col min="10504" max="10504" width="38" style="127" customWidth="1"/>
    <col min="10505" max="10505" width="7.875" style="127" bestFit="1" customWidth="1"/>
    <col min="10506" max="10506" width="17.125" style="127" customWidth="1"/>
    <col min="10507" max="10507" width="10.125" style="127" bestFit="1" customWidth="1"/>
    <col min="10508" max="10508" width="18.75" style="127" customWidth="1"/>
    <col min="10509" max="10752" width="14.375" style="127"/>
    <col min="10753" max="10753" width="4.75" style="127" customWidth="1"/>
    <col min="10754" max="10758" width="0" style="127" hidden="1" customWidth="1"/>
    <col min="10759" max="10759" width="31.5" style="127" customWidth="1"/>
    <col min="10760" max="10760" width="38" style="127" customWidth="1"/>
    <col min="10761" max="10761" width="7.875" style="127" bestFit="1" customWidth="1"/>
    <col min="10762" max="10762" width="17.125" style="127" customWidth="1"/>
    <col min="10763" max="10763" width="10.125" style="127" bestFit="1" customWidth="1"/>
    <col min="10764" max="10764" width="18.75" style="127" customWidth="1"/>
    <col min="10765" max="11008" width="14.375" style="127"/>
    <col min="11009" max="11009" width="4.75" style="127" customWidth="1"/>
    <col min="11010" max="11014" width="0" style="127" hidden="1" customWidth="1"/>
    <col min="11015" max="11015" width="31.5" style="127" customWidth="1"/>
    <col min="11016" max="11016" width="38" style="127" customWidth="1"/>
    <col min="11017" max="11017" width="7.875" style="127" bestFit="1" customWidth="1"/>
    <col min="11018" max="11018" width="17.125" style="127" customWidth="1"/>
    <col min="11019" max="11019" width="10.125" style="127" bestFit="1" customWidth="1"/>
    <col min="11020" max="11020" width="18.75" style="127" customWidth="1"/>
    <col min="11021" max="11264" width="14.375" style="127"/>
    <col min="11265" max="11265" width="4.75" style="127" customWidth="1"/>
    <col min="11266" max="11270" width="0" style="127" hidden="1" customWidth="1"/>
    <col min="11271" max="11271" width="31.5" style="127" customWidth="1"/>
    <col min="11272" max="11272" width="38" style="127" customWidth="1"/>
    <col min="11273" max="11273" width="7.875" style="127" bestFit="1" customWidth="1"/>
    <col min="11274" max="11274" width="17.125" style="127" customWidth="1"/>
    <col min="11275" max="11275" width="10.125" style="127" bestFit="1" customWidth="1"/>
    <col min="11276" max="11276" width="18.75" style="127" customWidth="1"/>
    <col min="11277" max="11520" width="14.375" style="127"/>
    <col min="11521" max="11521" width="4.75" style="127" customWidth="1"/>
    <col min="11522" max="11526" width="0" style="127" hidden="1" customWidth="1"/>
    <col min="11527" max="11527" width="31.5" style="127" customWidth="1"/>
    <col min="11528" max="11528" width="38" style="127" customWidth="1"/>
    <col min="11529" max="11529" width="7.875" style="127" bestFit="1" customWidth="1"/>
    <col min="11530" max="11530" width="17.125" style="127" customWidth="1"/>
    <col min="11531" max="11531" width="10.125" style="127" bestFit="1" customWidth="1"/>
    <col min="11532" max="11532" width="18.75" style="127" customWidth="1"/>
    <col min="11533" max="11776" width="14.375" style="127"/>
    <col min="11777" max="11777" width="4.75" style="127" customWidth="1"/>
    <col min="11778" max="11782" width="0" style="127" hidden="1" customWidth="1"/>
    <col min="11783" max="11783" width="31.5" style="127" customWidth="1"/>
    <col min="11784" max="11784" width="38" style="127" customWidth="1"/>
    <col min="11785" max="11785" width="7.875" style="127" bestFit="1" customWidth="1"/>
    <col min="11786" max="11786" width="17.125" style="127" customWidth="1"/>
    <col min="11787" max="11787" width="10.125" style="127" bestFit="1" customWidth="1"/>
    <col min="11788" max="11788" width="18.75" style="127" customWidth="1"/>
    <col min="11789" max="12032" width="14.375" style="127"/>
    <col min="12033" max="12033" width="4.75" style="127" customWidth="1"/>
    <col min="12034" max="12038" width="0" style="127" hidden="1" customWidth="1"/>
    <col min="12039" max="12039" width="31.5" style="127" customWidth="1"/>
    <col min="12040" max="12040" width="38" style="127" customWidth="1"/>
    <col min="12041" max="12041" width="7.875" style="127" bestFit="1" customWidth="1"/>
    <col min="12042" max="12042" width="17.125" style="127" customWidth="1"/>
    <col min="12043" max="12043" width="10.125" style="127" bestFit="1" customWidth="1"/>
    <col min="12044" max="12044" width="18.75" style="127" customWidth="1"/>
    <col min="12045" max="12288" width="14.375" style="127"/>
    <col min="12289" max="12289" width="4.75" style="127" customWidth="1"/>
    <col min="12290" max="12294" width="0" style="127" hidden="1" customWidth="1"/>
    <col min="12295" max="12295" width="31.5" style="127" customWidth="1"/>
    <col min="12296" max="12296" width="38" style="127" customWidth="1"/>
    <col min="12297" max="12297" width="7.875" style="127" bestFit="1" customWidth="1"/>
    <col min="12298" max="12298" width="17.125" style="127" customWidth="1"/>
    <col min="12299" max="12299" width="10.125" style="127" bestFit="1" customWidth="1"/>
    <col min="12300" max="12300" width="18.75" style="127" customWidth="1"/>
    <col min="12301" max="12544" width="14.375" style="127"/>
    <col min="12545" max="12545" width="4.75" style="127" customWidth="1"/>
    <col min="12546" max="12550" width="0" style="127" hidden="1" customWidth="1"/>
    <col min="12551" max="12551" width="31.5" style="127" customWidth="1"/>
    <col min="12552" max="12552" width="38" style="127" customWidth="1"/>
    <col min="12553" max="12553" width="7.875" style="127" bestFit="1" customWidth="1"/>
    <col min="12554" max="12554" width="17.125" style="127" customWidth="1"/>
    <col min="12555" max="12555" width="10.125" style="127" bestFit="1" customWidth="1"/>
    <col min="12556" max="12556" width="18.75" style="127" customWidth="1"/>
    <col min="12557" max="12800" width="14.375" style="127"/>
    <col min="12801" max="12801" width="4.75" style="127" customWidth="1"/>
    <col min="12802" max="12806" width="0" style="127" hidden="1" customWidth="1"/>
    <col min="12807" max="12807" width="31.5" style="127" customWidth="1"/>
    <col min="12808" max="12808" width="38" style="127" customWidth="1"/>
    <col min="12809" max="12809" width="7.875" style="127" bestFit="1" customWidth="1"/>
    <col min="12810" max="12810" width="17.125" style="127" customWidth="1"/>
    <col min="12811" max="12811" width="10.125" style="127" bestFit="1" customWidth="1"/>
    <col min="12812" max="12812" width="18.75" style="127" customWidth="1"/>
    <col min="12813" max="13056" width="14.375" style="127"/>
    <col min="13057" max="13057" width="4.75" style="127" customWidth="1"/>
    <col min="13058" max="13062" width="0" style="127" hidden="1" customWidth="1"/>
    <col min="13063" max="13063" width="31.5" style="127" customWidth="1"/>
    <col min="13064" max="13064" width="38" style="127" customWidth="1"/>
    <col min="13065" max="13065" width="7.875" style="127" bestFit="1" customWidth="1"/>
    <col min="13066" max="13066" width="17.125" style="127" customWidth="1"/>
    <col min="13067" max="13067" width="10.125" style="127" bestFit="1" customWidth="1"/>
    <col min="13068" max="13068" width="18.75" style="127" customWidth="1"/>
    <col min="13069" max="13312" width="14.375" style="127"/>
    <col min="13313" max="13313" width="4.75" style="127" customWidth="1"/>
    <col min="13314" max="13318" width="0" style="127" hidden="1" customWidth="1"/>
    <col min="13319" max="13319" width="31.5" style="127" customWidth="1"/>
    <col min="13320" max="13320" width="38" style="127" customWidth="1"/>
    <col min="13321" max="13321" width="7.875" style="127" bestFit="1" customWidth="1"/>
    <col min="13322" max="13322" width="17.125" style="127" customWidth="1"/>
    <col min="13323" max="13323" width="10.125" style="127" bestFit="1" customWidth="1"/>
    <col min="13324" max="13324" width="18.75" style="127" customWidth="1"/>
    <col min="13325" max="13568" width="14.375" style="127"/>
    <col min="13569" max="13569" width="4.75" style="127" customWidth="1"/>
    <col min="13570" max="13574" width="0" style="127" hidden="1" customWidth="1"/>
    <col min="13575" max="13575" width="31.5" style="127" customWidth="1"/>
    <col min="13576" max="13576" width="38" style="127" customWidth="1"/>
    <col min="13577" max="13577" width="7.875" style="127" bestFit="1" customWidth="1"/>
    <col min="13578" max="13578" width="17.125" style="127" customWidth="1"/>
    <col min="13579" max="13579" width="10.125" style="127" bestFit="1" customWidth="1"/>
    <col min="13580" max="13580" width="18.75" style="127" customWidth="1"/>
    <col min="13581" max="13824" width="14.375" style="127"/>
    <col min="13825" max="13825" width="4.75" style="127" customWidth="1"/>
    <col min="13826" max="13830" width="0" style="127" hidden="1" customWidth="1"/>
    <col min="13831" max="13831" width="31.5" style="127" customWidth="1"/>
    <col min="13832" max="13832" width="38" style="127" customWidth="1"/>
    <col min="13833" max="13833" width="7.875" style="127" bestFit="1" customWidth="1"/>
    <col min="13834" max="13834" width="17.125" style="127" customWidth="1"/>
    <col min="13835" max="13835" width="10.125" style="127" bestFit="1" customWidth="1"/>
    <col min="13836" max="13836" width="18.75" style="127" customWidth="1"/>
    <col min="13837" max="14080" width="14.375" style="127"/>
    <col min="14081" max="14081" width="4.75" style="127" customWidth="1"/>
    <col min="14082" max="14086" width="0" style="127" hidden="1" customWidth="1"/>
    <col min="14087" max="14087" width="31.5" style="127" customWidth="1"/>
    <col min="14088" max="14088" width="38" style="127" customWidth="1"/>
    <col min="14089" max="14089" width="7.875" style="127" bestFit="1" customWidth="1"/>
    <col min="14090" max="14090" width="17.125" style="127" customWidth="1"/>
    <col min="14091" max="14091" width="10.125" style="127" bestFit="1" customWidth="1"/>
    <col min="14092" max="14092" width="18.75" style="127" customWidth="1"/>
    <col min="14093" max="14336" width="14.375" style="127"/>
    <col min="14337" max="14337" width="4.75" style="127" customWidth="1"/>
    <col min="14338" max="14342" width="0" style="127" hidden="1" customWidth="1"/>
    <col min="14343" max="14343" width="31.5" style="127" customWidth="1"/>
    <col min="14344" max="14344" width="38" style="127" customWidth="1"/>
    <col min="14345" max="14345" width="7.875" style="127" bestFit="1" customWidth="1"/>
    <col min="14346" max="14346" width="17.125" style="127" customWidth="1"/>
    <col min="14347" max="14347" width="10.125" style="127" bestFit="1" customWidth="1"/>
    <col min="14348" max="14348" width="18.75" style="127" customWidth="1"/>
    <col min="14349" max="14592" width="14.375" style="127"/>
    <col min="14593" max="14593" width="4.75" style="127" customWidth="1"/>
    <col min="14594" max="14598" width="0" style="127" hidden="1" customWidth="1"/>
    <col min="14599" max="14599" width="31.5" style="127" customWidth="1"/>
    <col min="14600" max="14600" width="38" style="127" customWidth="1"/>
    <col min="14601" max="14601" width="7.875" style="127" bestFit="1" customWidth="1"/>
    <col min="14602" max="14602" width="17.125" style="127" customWidth="1"/>
    <col min="14603" max="14603" width="10.125" style="127" bestFit="1" customWidth="1"/>
    <col min="14604" max="14604" width="18.75" style="127" customWidth="1"/>
    <col min="14605" max="14848" width="14.375" style="127"/>
    <col min="14849" max="14849" width="4.75" style="127" customWidth="1"/>
    <col min="14850" max="14854" width="0" style="127" hidden="1" customWidth="1"/>
    <col min="14855" max="14855" width="31.5" style="127" customWidth="1"/>
    <col min="14856" max="14856" width="38" style="127" customWidth="1"/>
    <col min="14857" max="14857" width="7.875" style="127" bestFit="1" customWidth="1"/>
    <col min="14858" max="14858" width="17.125" style="127" customWidth="1"/>
    <col min="14859" max="14859" width="10.125" style="127" bestFit="1" customWidth="1"/>
    <col min="14860" max="14860" width="18.75" style="127" customWidth="1"/>
    <col min="14861" max="15104" width="14.375" style="127"/>
    <col min="15105" max="15105" width="4.75" style="127" customWidth="1"/>
    <col min="15106" max="15110" width="0" style="127" hidden="1" customWidth="1"/>
    <col min="15111" max="15111" width="31.5" style="127" customWidth="1"/>
    <col min="15112" max="15112" width="38" style="127" customWidth="1"/>
    <col min="15113" max="15113" width="7.875" style="127" bestFit="1" customWidth="1"/>
    <col min="15114" max="15114" width="17.125" style="127" customWidth="1"/>
    <col min="15115" max="15115" width="10.125" style="127" bestFit="1" customWidth="1"/>
    <col min="15116" max="15116" width="18.75" style="127" customWidth="1"/>
    <col min="15117" max="15360" width="14.375" style="127"/>
    <col min="15361" max="15361" width="4.75" style="127" customWidth="1"/>
    <col min="15362" max="15366" width="0" style="127" hidden="1" customWidth="1"/>
    <col min="15367" max="15367" width="31.5" style="127" customWidth="1"/>
    <col min="15368" max="15368" width="38" style="127" customWidth="1"/>
    <col min="15369" max="15369" width="7.875" style="127" bestFit="1" customWidth="1"/>
    <col min="15370" max="15370" width="17.125" style="127" customWidth="1"/>
    <col min="15371" max="15371" width="10.125" style="127" bestFit="1" customWidth="1"/>
    <col min="15372" max="15372" width="18.75" style="127" customWidth="1"/>
    <col min="15373" max="15616" width="14.375" style="127"/>
    <col min="15617" max="15617" width="4.75" style="127" customWidth="1"/>
    <col min="15618" max="15622" width="0" style="127" hidden="1" customWidth="1"/>
    <col min="15623" max="15623" width="31.5" style="127" customWidth="1"/>
    <col min="15624" max="15624" width="38" style="127" customWidth="1"/>
    <col min="15625" max="15625" width="7.875" style="127" bestFit="1" customWidth="1"/>
    <col min="15626" max="15626" width="17.125" style="127" customWidth="1"/>
    <col min="15627" max="15627" width="10.125" style="127" bestFit="1" customWidth="1"/>
    <col min="15628" max="15628" width="18.75" style="127" customWidth="1"/>
    <col min="15629" max="15872" width="14.375" style="127"/>
    <col min="15873" max="15873" width="4.75" style="127" customWidth="1"/>
    <col min="15874" max="15878" width="0" style="127" hidden="1" customWidth="1"/>
    <col min="15879" max="15879" width="31.5" style="127" customWidth="1"/>
    <col min="15880" max="15880" width="38" style="127" customWidth="1"/>
    <col min="15881" max="15881" width="7.875" style="127" bestFit="1" customWidth="1"/>
    <col min="15882" max="15882" width="17.125" style="127" customWidth="1"/>
    <col min="15883" max="15883" width="10.125" style="127" bestFit="1" customWidth="1"/>
    <col min="15884" max="15884" width="18.75" style="127" customWidth="1"/>
    <col min="15885" max="16128" width="14.375" style="127"/>
    <col min="16129" max="16129" width="4.75" style="127" customWidth="1"/>
    <col min="16130" max="16134" width="0" style="127" hidden="1" customWidth="1"/>
    <col min="16135" max="16135" width="31.5" style="127" customWidth="1"/>
    <col min="16136" max="16136" width="38" style="127" customWidth="1"/>
    <col min="16137" max="16137" width="7.875" style="127" bestFit="1" customWidth="1"/>
    <col min="16138" max="16138" width="17.125" style="127" customWidth="1"/>
    <col min="16139" max="16139" width="10.125" style="127" bestFit="1" customWidth="1"/>
    <col min="16140" max="16140" width="18.75" style="127" customWidth="1"/>
    <col min="16141" max="16384" width="14.375" style="127"/>
  </cols>
  <sheetData>
    <row r="1" spans="1:12" ht="16.5" customHeight="1" x14ac:dyDescent="0.2">
      <c r="A1" s="186" t="s">
        <v>425</v>
      </c>
      <c r="B1" s="187"/>
      <c r="C1" s="187"/>
      <c r="D1" s="187"/>
      <c r="E1" s="187"/>
      <c r="F1" s="187"/>
      <c r="G1" s="187"/>
      <c r="H1" s="187"/>
      <c r="I1" s="187"/>
      <c r="J1" s="187"/>
      <c r="K1" s="187"/>
      <c r="L1" s="187"/>
    </row>
    <row r="2" spans="1:12" ht="31.5" customHeight="1" x14ac:dyDescent="0.2">
      <c r="A2" s="188" t="s">
        <v>428</v>
      </c>
      <c r="B2" s="189"/>
      <c r="C2" s="189"/>
      <c r="D2" s="189"/>
      <c r="E2" s="189"/>
      <c r="F2" s="189"/>
      <c r="G2" s="189"/>
      <c r="H2" s="189"/>
      <c r="I2" s="189"/>
      <c r="J2" s="189"/>
      <c r="K2" s="189"/>
      <c r="L2" s="189"/>
    </row>
    <row r="3" spans="1:12" ht="15.75" customHeight="1" x14ac:dyDescent="0.2">
      <c r="A3" s="190" t="s">
        <v>1</v>
      </c>
      <c r="B3" s="191" t="s">
        <v>2</v>
      </c>
      <c r="C3" s="191" t="s">
        <v>137</v>
      </c>
      <c r="D3" s="191" t="s">
        <v>409</v>
      </c>
      <c r="E3" s="128" t="s">
        <v>410</v>
      </c>
      <c r="F3" s="129"/>
      <c r="G3" s="183" t="s">
        <v>306</v>
      </c>
      <c r="H3" s="183" t="s">
        <v>238</v>
      </c>
      <c r="I3" s="192" t="s">
        <v>347</v>
      </c>
      <c r="J3" s="183" t="s">
        <v>242</v>
      </c>
      <c r="K3" s="183" t="s">
        <v>348</v>
      </c>
      <c r="L3" s="183" t="s">
        <v>145</v>
      </c>
    </row>
    <row r="4" spans="1:12" ht="47.25" customHeight="1" x14ac:dyDescent="0.2">
      <c r="A4" s="185"/>
      <c r="B4" s="185"/>
      <c r="C4" s="185"/>
      <c r="D4" s="185"/>
      <c r="E4" s="130" t="s">
        <v>138</v>
      </c>
      <c r="F4" s="130" t="s">
        <v>139</v>
      </c>
      <c r="G4" s="185"/>
      <c r="H4" s="185"/>
      <c r="I4" s="193"/>
      <c r="J4" s="184"/>
      <c r="K4" s="184"/>
      <c r="L4" s="185"/>
    </row>
    <row r="5" spans="1:12" s="134" customFormat="1" ht="15.75" x14ac:dyDescent="0.2">
      <c r="A5" s="131"/>
      <c r="B5" s="131"/>
      <c r="C5" s="131"/>
      <c r="D5" s="131"/>
      <c r="E5" s="130"/>
      <c r="F5" s="130"/>
      <c r="G5" s="132" t="s">
        <v>307</v>
      </c>
      <c r="H5" s="131"/>
      <c r="I5" s="133">
        <f>SUM(I6:I74)</f>
        <v>800</v>
      </c>
      <c r="J5" s="133">
        <f>SUM(J6:J74)</f>
        <v>229</v>
      </c>
      <c r="K5" s="133">
        <f>SUM(K6:K74)</f>
        <v>191</v>
      </c>
      <c r="L5" s="131"/>
    </row>
    <row r="6" spans="1:12" s="139" customFormat="1" ht="15.75" customHeight="1" x14ac:dyDescent="0.2">
      <c r="A6" s="135" t="s">
        <v>6</v>
      </c>
      <c r="B6" s="136"/>
      <c r="C6" s="135"/>
      <c r="D6" s="132"/>
      <c r="E6" s="132"/>
      <c r="F6" s="135"/>
      <c r="G6" s="132" t="s">
        <v>7</v>
      </c>
      <c r="H6" s="130"/>
      <c r="I6" s="137"/>
      <c r="J6" s="138"/>
      <c r="K6" s="138"/>
      <c r="L6" s="135"/>
    </row>
    <row r="7" spans="1:12" ht="31.5" x14ac:dyDescent="0.2">
      <c r="A7" s="140" t="s">
        <v>8</v>
      </c>
      <c r="B7" s="141"/>
      <c r="C7" s="140"/>
      <c r="D7" s="142"/>
      <c r="E7" s="142"/>
      <c r="F7" s="140"/>
      <c r="G7" s="142" t="s">
        <v>416</v>
      </c>
      <c r="H7" s="143" t="s">
        <v>351</v>
      </c>
      <c r="I7" s="144"/>
      <c r="J7" s="138"/>
      <c r="K7" s="138"/>
      <c r="L7" s="153" t="s">
        <v>411</v>
      </c>
    </row>
    <row r="8" spans="1:12" ht="31.5" x14ac:dyDescent="0.2">
      <c r="A8" s="140" t="s">
        <v>10</v>
      </c>
      <c r="B8" s="141"/>
      <c r="C8" s="140"/>
      <c r="D8" s="142"/>
      <c r="E8" s="142"/>
      <c r="F8" s="140"/>
      <c r="G8" s="142" t="s">
        <v>9</v>
      </c>
      <c r="H8" s="143" t="s">
        <v>352</v>
      </c>
      <c r="I8" s="145">
        <v>19</v>
      </c>
      <c r="J8" s="145">
        <v>0</v>
      </c>
      <c r="K8" s="145">
        <v>0</v>
      </c>
      <c r="L8" s="135"/>
    </row>
    <row r="9" spans="1:12" ht="31.5" x14ac:dyDescent="0.2">
      <c r="A9" s="140" t="s">
        <v>13</v>
      </c>
      <c r="B9" s="141"/>
      <c r="C9" s="140"/>
      <c r="D9" s="142"/>
      <c r="E9" s="142"/>
      <c r="F9" s="140"/>
      <c r="G9" s="142" t="s">
        <v>70</v>
      </c>
      <c r="H9" s="143" t="s">
        <v>353</v>
      </c>
      <c r="I9" s="146">
        <v>18</v>
      </c>
      <c r="J9" s="146">
        <v>13</v>
      </c>
      <c r="K9" s="146">
        <v>13</v>
      </c>
      <c r="L9" s="135"/>
    </row>
    <row r="10" spans="1:12" ht="31.5" x14ac:dyDescent="0.2">
      <c r="A10" s="140" t="s">
        <v>15</v>
      </c>
      <c r="B10" s="141"/>
      <c r="C10" s="140"/>
      <c r="D10" s="142"/>
      <c r="E10" s="142"/>
      <c r="F10" s="140"/>
      <c r="G10" s="142" t="s">
        <v>223</v>
      </c>
      <c r="H10" s="143" t="s">
        <v>354</v>
      </c>
      <c r="I10" s="146"/>
      <c r="J10" s="146"/>
      <c r="K10" s="146"/>
      <c r="L10" s="153" t="s">
        <v>411</v>
      </c>
    </row>
    <row r="11" spans="1:12" ht="31.5" x14ac:dyDescent="0.2">
      <c r="A11" s="140" t="s">
        <v>17</v>
      </c>
      <c r="B11" s="141"/>
      <c r="C11" s="140"/>
      <c r="D11" s="142"/>
      <c r="E11" s="142"/>
      <c r="F11" s="140"/>
      <c r="G11" s="142" t="s">
        <v>224</v>
      </c>
      <c r="H11" s="143" t="s">
        <v>355</v>
      </c>
      <c r="I11" s="146">
        <v>3</v>
      </c>
      <c r="J11" s="146">
        <v>3</v>
      </c>
      <c r="K11" s="146">
        <v>1</v>
      </c>
      <c r="L11" s="135"/>
    </row>
    <row r="12" spans="1:12" ht="31.5" x14ac:dyDescent="0.2">
      <c r="A12" s="140" t="s">
        <v>19</v>
      </c>
      <c r="B12" s="141"/>
      <c r="C12" s="140"/>
      <c r="D12" s="142"/>
      <c r="E12" s="142"/>
      <c r="F12" s="140"/>
      <c r="G12" s="142" t="s">
        <v>225</v>
      </c>
      <c r="H12" s="143" t="s">
        <v>356</v>
      </c>
      <c r="I12" s="146">
        <v>8</v>
      </c>
      <c r="J12" s="146">
        <v>2</v>
      </c>
      <c r="K12" s="146">
        <v>2</v>
      </c>
      <c r="L12" s="135"/>
    </row>
    <row r="13" spans="1:12" ht="31.5" x14ac:dyDescent="0.2">
      <c r="A13" s="140" t="s">
        <v>21</v>
      </c>
      <c r="B13" s="141"/>
      <c r="C13" s="140"/>
      <c r="D13" s="142"/>
      <c r="E13" s="142"/>
      <c r="F13" s="140"/>
      <c r="G13" s="142" t="s">
        <v>417</v>
      </c>
      <c r="H13" s="143" t="s">
        <v>418</v>
      </c>
      <c r="I13" s="146">
        <v>2</v>
      </c>
      <c r="J13" s="146">
        <v>2</v>
      </c>
      <c r="K13" s="146">
        <v>1</v>
      </c>
      <c r="L13" s="135"/>
    </row>
    <row r="14" spans="1:12" ht="31.5" x14ac:dyDescent="0.2">
      <c r="A14" s="140" t="s">
        <v>23</v>
      </c>
      <c r="B14" s="141"/>
      <c r="C14" s="140"/>
      <c r="D14" s="142"/>
      <c r="E14" s="142"/>
      <c r="F14" s="140"/>
      <c r="G14" s="142" t="s">
        <v>14</v>
      </c>
      <c r="H14" s="143" t="s">
        <v>357</v>
      </c>
      <c r="I14" s="146">
        <v>2</v>
      </c>
      <c r="J14" s="146">
        <v>2</v>
      </c>
      <c r="K14" s="146">
        <v>1</v>
      </c>
      <c r="L14" s="135"/>
    </row>
    <row r="15" spans="1:12" ht="31.5" customHeight="1" x14ac:dyDescent="0.2">
      <c r="A15" s="140" t="s">
        <v>25</v>
      </c>
      <c r="B15" s="141"/>
      <c r="C15" s="140"/>
      <c r="D15" s="142"/>
      <c r="E15" s="142"/>
      <c r="F15" s="140"/>
      <c r="G15" s="142" t="s">
        <v>226</v>
      </c>
      <c r="H15" s="143" t="s">
        <v>358</v>
      </c>
      <c r="I15" s="146"/>
      <c r="J15" s="146"/>
      <c r="K15" s="146"/>
      <c r="L15" s="153" t="s">
        <v>411</v>
      </c>
    </row>
    <row r="16" spans="1:12" ht="31.5" x14ac:dyDescent="0.2">
      <c r="A16" s="140" t="s">
        <v>27</v>
      </c>
      <c r="B16" s="141"/>
      <c r="C16" s="140"/>
      <c r="D16" s="142"/>
      <c r="E16" s="142"/>
      <c r="F16" s="140"/>
      <c r="G16" s="142" t="s">
        <v>16</v>
      </c>
      <c r="H16" s="143" t="s">
        <v>359</v>
      </c>
      <c r="I16" s="146">
        <v>19</v>
      </c>
      <c r="J16" s="146">
        <v>12</v>
      </c>
      <c r="K16" s="146"/>
      <c r="L16" s="143" t="s">
        <v>412</v>
      </c>
    </row>
    <row r="17" spans="1:12" ht="46.5" customHeight="1" x14ac:dyDescent="0.2">
      <c r="A17" s="140" t="s">
        <v>29</v>
      </c>
      <c r="B17" s="141"/>
      <c r="C17" s="140"/>
      <c r="D17" s="142"/>
      <c r="E17" s="142"/>
      <c r="F17" s="140"/>
      <c r="G17" s="142" t="s">
        <v>11</v>
      </c>
      <c r="H17" s="143" t="s">
        <v>360</v>
      </c>
      <c r="I17" s="146">
        <v>13</v>
      </c>
      <c r="J17" s="146"/>
      <c r="K17" s="146">
        <v>12</v>
      </c>
      <c r="L17" s="143" t="s">
        <v>413</v>
      </c>
    </row>
    <row r="18" spans="1:12" ht="31.5" x14ac:dyDescent="0.2">
      <c r="A18" s="140" t="s">
        <v>31</v>
      </c>
      <c r="B18" s="141"/>
      <c r="C18" s="140"/>
      <c r="D18" s="142"/>
      <c r="E18" s="142"/>
      <c r="F18" s="140"/>
      <c r="G18" s="142" t="s">
        <v>18</v>
      </c>
      <c r="H18" s="143" t="s">
        <v>361</v>
      </c>
      <c r="I18" s="146">
        <v>7</v>
      </c>
      <c r="J18" s="146">
        <v>2</v>
      </c>
      <c r="K18" s="146">
        <v>2</v>
      </c>
      <c r="L18" s="135"/>
    </row>
    <row r="19" spans="1:12" ht="31.5" x14ac:dyDescent="0.2">
      <c r="A19" s="140" t="s">
        <v>227</v>
      </c>
      <c r="B19" s="141"/>
      <c r="C19" s="140"/>
      <c r="D19" s="142"/>
      <c r="E19" s="142"/>
      <c r="F19" s="140"/>
      <c r="G19" s="147" t="s">
        <v>20</v>
      </c>
      <c r="H19" s="143" t="s">
        <v>362</v>
      </c>
      <c r="I19" s="146">
        <v>72</v>
      </c>
      <c r="J19" s="146"/>
      <c r="K19" s="146"/>
      <c r="L19" s="143" t="s">
        <v>414</v>
      </c>
    </row>
    <row r="20" spans="1:12" ht="31.5" x14ac:dyDescent="0.2">
      <c r="A20" s="140" t="s">
        <v>140</v>
      </c>
      <c r="B20" s="141"/>
      <c r="C20" s="140"/>
      <c r="D20" s="142"/>
      <c r="E20" s="142"/>
      <c r="F20" s="140"/>
      <c r="G20" s="147" t="s">
        <v>228</v>
      </c>
      <c r="H20" s="143" t="s">
        <v>363</v>
      </c>
      <c r="I20" s="146">
        <v>1</v>
      </c>
      <c r="J20" s="146"/>
      <c r="K20" s="146">
        <v>1</v>
      </c>
      <c r="L20" s="143"/>
    </row>
    <row r="21" spans="1:12" ht="15.75" x14ac:dyDescent="0.2">
      <c r="A21" s="135" t="s">
        <v>33</v>
      </c>
      <c r="B21" s="136"/>
      <c r="C21" s="135"/>
      <c r="D21" s="132"/>
      <c r="E21" s="132"/>
      <c r="F21" s="135"/>
      <c r="G21" s="132" t="s">
        <v>85</v>
      </c>
      <c r="H21" s="148"/>
      <c r="I21" s="145"/>
      <c r="J21" s="145"/>
      <c r="K21" s="145"/>
      <c r="L21" s="135"/>
    </row>
    <row r="22" spans="1:12" ht="31.5" x14ac:dyDescent="0.2">
      <c r="A22" s="140" t="s">
        <v>8</v>
      </c>
      <c r="B22" s="141"/>
      <c r="C22" s="140"/>
      <c r="D22" s="142"/>
      <c r="E22" s="142"/>
      <c r="F22" s="140"/>
      <c r="G22" s="142" t="s">
        <v>32</v>
      </c>
      <c r="H22" s="143" t="s">
        <v>364</v>
      </c>
      <c r="I22" s="146">
        <v>27</v>
      </c>
      <c r="J22" s="146"/>
      <c r="K22" s="146">
        <v>27</v>
      </c>
      <c r="L22" s="143"/>
    </row>
    <row r="23" spans="1:12" ht="31.5" x14ac:dyDescent="0.2">
      <c r="A23" s="140" t="s">
        <v>10</v>
      </c>
      <c r="B23" s="141"/>
      <c r="C23" s="140"/>
      <c r="D23" s="142"/>
      <c r="E23" s="142"/>
      <c r="F23" s="140"/>
      <c r="G23" s="142" t="s">
        <v>30</v>
      </c>
      <c r="H23" s="143" t="s">
        <v>230</v>
      </c>
      <c r="I23" s="145">
        <v>9</v>
      </c>
      <c r="J23" s="145"/>
      <c r="K23" s="145"/>
      <c r="L23" s="143" t="s">
        <v>414</v>
      </c>
    </row>
    <row r="24" spans="1:12" ht="37.5" customHeight="1" x14ac:dyDescent="0.2">
      <c r="A24" s="140" t="s">
        <v>13</v>
      </c>
      <c r="B24" s="141"/>
      <c r="C24" s="140"/>
      <c r="D24" s="142"/>
      <c r="E24" s="142"/>
      <c r="F24" s="140"/>
      <c r="G24" s="142" t="s">
        <v>86</v>
      </c>
      <c r="H24" s="143" t="s">
        <v>365</v>
      </c>
      <c r="I24" s="146"/>
      <c r="J24" s="146"/>
      <c r="K24" s="146"/>
      <c r="L24" s="143" t="s">
        <v>411</v>
      </c>
    </row>
    <row r="25" spans="1:12" ht="31.5" x14ac:dyDescent="0.2">
      <c r="A25" s="140" t="s">
        <v>15</v>
      </c>
      <c r="B25" s="141"/>
      <c r="C25" s="140"/>
      <c r="D25" s="142"/>
      <c r="E25" s="142"/>
      <c r="F25" s="140"/>
      <c r="G25" s="142" t="s">
        <v>28</v>
      </c>
      <c r="H25" s="143" t="s">
        <v>366</v>
      </c>
      <c r="I25" s="145">
        <v>35</v>
      </c>
      <c r="J25" s="145">
        <v>35</v>
      </c>
      <c r="K25" s="145">
        <v>35</v>
      </c>
      <c r="L25" s="135"/>
    </row>
    <row r="26" spans="1:12" ht="31.5" x14ac:dyDescent="0.2">
      <c r="A26" s="140" t="s">
        <v>17</v>
      </c>
      <c r="B26" s="141"/>
      <c r="C26" s="140"/>
      <c r="D26" s="142"/>
      <c r="E26" s="142"/>
      <c r="F26" s="140"/>
      <c r="G26" s="142" t="s">
        <v>24</v>
      </c>
      <c r="H26" s="143" t="s">
        <v>367</v>
      </c>
      <c r="I26" s="145">
        <v>3</v>
      </c>
      <c r="J26" s="145">
        <v>3</v>
      </c>
      <c r="K26" s="145">
        <v>3</v>
      </c>
      <c r="L26" s="135"/>
    </row>
    <row r="27" spans="1:12" ht="31.5" x14ac:dyDescent="0.2">
      <c r="A27" s="140" t="s">
        <v>19</v>
      </c>
      <c r="B27" s="141"/>
      <c r="C27" s="140"/>
      <c r="D27" s="142"/>
      <c r="E27" s="142"/>
      <c r="F27" s="140"/>
      <c r="G27" s="142" t="s">
        <v>22</v>
      </c>
      <c r="H27" s="143" t="s">
        <v>368</v>
      </c>
      <c r="I27" s="146">
        <v>46</v>
      </c>
      <c r="J27" s="146">
        <v>46</v>
      </c>
      <c r="K27" s="146"/>
      <c r="L27" s="143"/>
    </row>
    <row r="28" spans="1:12" ht="31.5" x14ac:dyDescent="0.2">
      <c r="A28" s="140" t="s">
        <v>21</v>
      </c>
      <c r="B28" s="141"/>
      <c r="C28" s="140"/>
      <c r="D28" s="142"/>
      <c r="E28" s="142"/>
      <c r="F28" s="140"/>
      <c r="G28" s="142" t="s">
        <v>26</v>
      </c>
      <c r="H28" s="143" t="s">
        <v>369</v>
      </c>
      <c r="I28" s="145">
        <v>17</v>
      </c>
      <c r="J28" s="145">
        <v>2</v>
      </c>
      <c r="K28" s="145"/>
      <c r="L28" s="143" t="s">
        <v>412</v>
      </c>
    </row>
    <row r="29" spans="1:12" ht="15.75" x14ac:dyDescent="0.2">
      <c r="A29" s="140" t="s">
        <v>23</v>
      </c>
      <c r="B29" s="141"/>
      <c r="C29" s="140"/>
      <c r="D29" s="142"/>
      <c r="E29" s="142"/>
      <c r="F29" s="140"/>
      <c r="G29" s="142" t="s">
        <v>90</v>
      </c>
      <c r="H29" s="149" t="s">
        <v>231</v>
      </c>
      <c r="I29" s="146"/>
      <c r="J29" s="146"/>
      <c r="K29" s="146"/>
      <c r="L29" s="143" t="s">
        <v>411</v>
      </c>
    </row>
    <row r="30" spans="1:12" ht="31.5" x14ac:dyDescent="0.2">
      <c r="A30" s="140" t="s">
        <v>25</v>
      </c>
      <c r="B30" s="141"/>
      <c r="C30" s="140"/>
      <c r="D30" s="142"/>
      <c r="E30" s="142"/>
      <c r="F30" s="140"/>
      <c r="G30" s="142" t="s">
        <v>91</v>
      </c>
      <c r="H30" s="143" t="s">
        <v>370</v>
      </c>
      <c r="I30" s="146"/>
      <c r="J30" s="146"/>
      <c r="K30" s="146"/>
      <c r="L30" s="143" t="s">
        <v>411</v>
      </c>
    </row>
    <row r="31" spans="1:12" ht="31.5" x14ac:dyDescent="0.2">
      <c r="A31" s="140" t="s">
        <v>27</v>
      </c>
      <c r="B31" s="141"/>
      <c r="C31" s="140"/>
      <c r="D31" s="142"/>
      <c r="E31" s="142"/>
      <c r="F31" s="140"/>
      <c r="G31" s="142" t="s">
        <v>92</v>
      </c>
      <c r="H31" s="143" t="s">
        <v>371</v>
      </c>
      <c r="I31" s="146">
        <v>14</v>
      </c>
      <c r="J31" s="146"/>
      <c r="K31" s="146"/>
      <c r="L31" s="143" t="s">
        <v>414</v>
      </c>
    </row>
    <row r="32" spans="1:12" ht="31.5" x14ac:dyDescent="0.2">
      <c r="A32" s="140" t="s">
        <v>29</v>
      </c>
      <c r="B32" s="141"/>
      <c r="C32" s="140"/>
      <c r="D32" s="142"/>
      <c r="E32" s="142"/>
      <c r="F32" s="140"/>
      <c r="G32" s="142" t="s">
        <v>93</v>
      </c>
      <c r="H32" s="143" t="s">
        <v>372</v>
      </c>
      <c r="I32" s="146"/>
      <c r="J32" s="146"/>
      <c r="K32" s="146"/>
      <c r="L32" s="143" t="s">
        <v>411</v>
      </c>
    </row>
    <row r="33" spans="1:12" ht="31.5" x14ac:dyDescent="0.2">
      <c r="A33" s="135" t="s">
        <v>95</v>
      </c>
      <c r="B33" s="136"/>
      <c r="C33" s="135"/>
      <c r="D33" s="132"/>
      <c r="E33" s="132"/>
      <c r="F33" s="135"/>
      <c r="G33" s="162" t="s">
        <v>419</v>
      </c>
      <c r="H33" s="148"/>
      <c r="I33" s="145"/>
      <c r="J33" s="145"/>
      <c r="K33" s="145"/>
      <c r="L33" s="135"/>
    </row>
    <row r="34" spans="1:12" ht="31.5" x14ac:dyDescent="0.2">
      <c r="A34" s="140" t="s">
        <v>8</v>
      </c>
      <c r="B34" s="141"/>
      <c r="C34" s="140"/>
      <c r="D34" s="142"/>
      <c r="E34" s="142"/>
      <c r="F34" s="140"/>
      <c r="G34" s="141" t="s">
        <v>36</v>
      </c>
      <c r="H34" s="143" t="s">
        <v>373</v>
      </c>
      <c r="I34" s="145">
        <v>23</v>
      </c>
      <c r="J34" s="145"/>
      <c r="K34" s="145"/>
      <c r="L34" s="143" t="s">
        <v>411</v>
      </c>
    </row>
    <row r="35" spans="1:12" ht="31.5" x14ac:dyDescent="0.2">
      <c r="A35" s="140" t="s">
        <v>10</v>
      </c>
      <c r="B35" s="141"/>
      <c r="C35" s="140"/>
      <c r="D35" s="142"/>
      <c r="E35" s="142"/>
      <c r="F35" s="140"/>
      <c r="G35" s="141" t="s">
        <v>37</v>
      </c>
      <c r="H35" s="143" t="s">
        <v>374</v>
      </c>
      <c r="I35" s="145">
        <v>13</v>
      </c>
      <c r="J35" s="145">
        <v>13</v>
      </c>
      <c r="K35" s="145">
        <v>4</v>
      </c>
      <c r="L35" s="135"/>
    </row>
    <row r="36" spans="1:12" ht="31.5" customHeight="1" x14ac:dyDescent="0.2">
      <c r="A36" s="140" t="s">
        <v>13</v>
      </c>
      <c r="B36" s="141"/>
      <c r="C36" s="140"/>
      <c r="D36" s="142"/>
      <c r="E36" s="142"/>
      <c r="F36" s="140"/>
      <c r="G36" s="141" t="s">
        <v>97</v>
      </c>
      <c r="H36" s="143" t="s">
        <v>375</v>
      </c>
      <c r="I36" s="146"/>
      <c r="J36" s="146"/>
      <c r="K36" s="146"/>
      <c r="L36" s="143" t="s">
        <v>411</v>
      </c>
    </row>
    <row r="37" spans="1:12" ht="31.5" x14ac:dyDescent="0.2">
      <c r="A37" s="140" t="s">
        <v>15</v>
      </c>
      <c r="B37" s="141"/>
      <c r="C37" s="140"/>
      <c r="D37" s="142"/>
      <c r="E37" s="142"/>
      <c r="F37" s="140"/>
      <c r="G37" s="147" t="s">
        <v>38</v>
      </c>
      <c r="H37" s="143" t="s">
        <v>376</v>
      </c>
      <c r="I37" s="145">
        <v>7</v>
      </c>
      <c r="J37" s="145"/>
      <c r="K37" s="145"/>
      <c r="L37" s="143" t="s">
        <v>414</v>
      </c>
    </row>
    <row r="38" spans="1:12" ht="31.5" customHeight="1" x14ac:dyDescent="0.2">
      <c r="A38" s="140" t="s">
        <v>17</v>
      </c>
      <c r="B38" s="141"/>
      <c r="C38" s="140"/>
      <c r="D38" s="142"/>
      <c r="E38" s="142"/>
      <c r="F38" s="140"/>
      <c r="G38" s="147" t="s">
        <v>39</v>
      </c>
      <c r="H38" s="143" t="s">
        <v>377</v>
      </c>
      <c r="I38" s="145">
        <v>123</v>
      </c>
      <c r="J38" s="145">
        <v>1</v>
      </c>
      <c r="K38" s="145"/>
      <c r="L38" s="143" t="s">
        <v>412</v>
      </c>
    </row>
    <row r="39" spans="1:12" ht="31.5" x14ac:dyDescent="0.2">
      <c r="A39" s="140" t="s">
        <v>19</v>
      </c>
      <c r="B39" s="141"/>
      <c r="C39" s="140"/>
      <c r="D39" s="142"/>
      <c r="E39" s="142"/>
      <c r="F39" s="140"/>
      <c r="G39" s="147" t="s">
        <v>40</v>
      </c>
      <c r="H39" s="143" t="s">
        <v>378</v>
      </c>
      <c r="I39" s="145">
        <v>9</v>
      </c>
      <c r="J39" s="145"/>
      <c r="K39" s="145">
        <v>9</v>
      </c>
      <c r="L39" s="143"/>
    </row>
    <row r="40" spans="1:12" ht="31.5" x14ac:dyDescent="0.2">
      <c r="A40" s="140" t="s">
        <v>21</v>
      </c>
      <c r="B40" s="141"/>
      <c r="C40" s="140"/>
      <c r="D40" s="142"/>
      <c r="E40" s="142"/>
      <c r="F40" s="140"/>
      <c r="G40" s="147" t="s">
        <v>101</v>
      </c>
      <c r="H40" s="143" t="s">
        <v>379</v>
      </c>
      <c r="I40" s="146">
        <v>30</v>
      </c>
      <c r="J40" s="146"/>
      <c r="K40" s="146"/>
      <c r="L40" s="143" t="s">
        <v>414</v>
      </c>
    </row>
    <row r="41" spans="1:12" ht="31.5" x14ac:dyDescent="0.2">
      <c r="A41" s="140" t="s">
        <v>23</v>
      </c>
      <c r="B41" s="141"/>
      <c r="C41" s="140"/>
      <c r="D41" s="142"/>
      <c r="E41" s="142"/>
      <c r="F41" s="140"/>
      <c r="G41" s="147" t="s">
        <v>103</v>
      </c>
      <c r="H41" s="143" t="s">
        <v>380</v>
      </c>
      <c r="I41" s="145">
        <v>1</v>
      </c>
      <c r="J41" s="145"/>
      <c r="K41" s="145"/>
      <c r="L41" s="143" t="s">
        <v>414</v>
      </c>
    </row>
    <row r="42" spans="1:12" ht="31.5" x14ac:dyDescent="0.2">
      <c r="A42" s="140" t="s">
        <v>25</v>
      </c>
      <c r="B42" s="141"/>
      <c r="C42" s="140"/>
      <c r="D42" s="142"/>
      <c r="E42" s="142"/>
      <c r="F42" s="140"/>
      <c r="G42" s="147" t="s">
        <v>104</v>
      </c>
      <c r="H42" s="143" t="s">
        <v>381</v>
      </c>
      <c r="I42" s="145">
        <v>9</v>
      </c>
      <c r="J42" s="145"/>
      <c r="K42" s="145">
        <v>6</v>
      </c>
      <c r="L42" s="143" t="s">
        <v>413</v>
      </c>
    </row>
    <row r="43" spans="1:12" ht="31.5" customHeight="1" x14ac:dyDescent="0.2">
      <c r="A43" s="140" t="s">
        <v>27</v>
      </c>
      <c r="B43" s="141"/>
      <c r="C43" s="140"/>
      <c r="D43" s="142"/>
      <c r="E43" s="142"/>
      <c r="F43" s="140"/>
      <c r="G43" s="147" t="s">
        <v>105</v>
      </c>
      <c r="H43" s="143" t="s">
        <v>382</v>
      </c>
      <c r="I43" s="146"/>
      <c r="J43" s="146"/>
      <c r="K43" s="146"/>
      <c r="L43" s="143" t="s">
        <v>411</v>
      </c>
    </row>
    <row r="44" spans="1:12" ht="31.5" customHeight="1" x14ac:dyDescent="0.2">
      <c r="A44" s="140" t="s">
        <v>29</v>
      </c>
      <c r="B44" s="141"/>
      <c r="C44" s="140"/>
      <c r="D44" s="142"/>
      <c r="E44" s="142"/>
      <c r="F44" s="140"/>
      <c r="G44" s="147" t="s">
        <v>106</v>
      </c>
      <c r="H44" s="143" t="s">
        <v>383</v>
      </c>
      <c r="I44" s="145">
        <v>6</v>
      </c>
      <c r="J44" s="145">
        <v>6</v>
      </c>
      <c r="K44" s="145">
        <v>6</v>
      </c>
      <c r="L44" s="135"/>
    </row>
    <row r="45" spans="1:12" ht="31.5" x14ac:dyDescent="0.2">
      <c r="A45" s="140" t="s">
        <v>31</v>
      </c>
      <c r="B45" s="141"/>
      <c r="C45" s="140"/>
      <c r="D45" s="142"/>
      <c r="E45" s="142"/>
      <c r="F45" s="140"/>
      <c r="G45" s="147" t="s">
        <v>41</v>
      </c>
      <c r="H45" s="143" t="s">
        <v>384</v>
      </c>
      <c r="I45" s="145">
        <v>10</v>
      </c>
      <c r="J45" s="145"/>
      <c r="K45" s="145">
        <v>10</v>
      </c>
      <c r="L45" s="135"/>
    </row>
    <row r="46" spans="1:12" ht="31.5" x14ac:dyDescent="0.2">
      <c r="A46" s="140" t="s">
        <v>227</v>
      </c>
      <c r="B46" s="141"/>
      <c r="C46" s="140"/>
      <c r="D46" s="142"/>
      <c r="E46" s="142"/>
      <c r="F46" s="140"/>
      <c r="G46" s="147" t="s">
        <v>108</v>
      </c>
      <c r="H46" s="143" t="s">
        <v>385</v>
      </c>
      <c r="I46" s="145">
        <v>1</v>
      </c>
      <c r="J46" s="145"/>
      <c r="K46" s="145"/>
      <c r="L46" s="143" t="s">
        <v>414</v>
      </c>
    </row>
    <row r="47" spans="1:12" ht="31.5" customHeight="1" x14ac:dyDescent="0.2">
      <c r="A47" s="140" t="s">
        <v>140</v>
      </c>
      <c r="B47" s="141"/>
      <c r="C47" s="140"/>
      <c r="D47" s="142"/>
      <c r="E47" s="142"/>
      <c r="F47" s="140"/>
      <c r="G47" s="147" t="s">
        <v>42</v>
      </c>
      <c r="H47" s="143" t="s">
        <v>386</v>
      </c>
      <c r="I47" s="145">
        <v>7</v>
      </c>
      <c r="J47" s="145">
        <v>7</v>
      </c>
      <c r="K47" s="145"/>
      <c r="L47" s="135"/>
    </row>
    <row r="48" spans="1:12" ht="15.75" x14ac:dyDescent="0.2">
      <c r="A48" s="135" t="s">
        <v>99</v>
      </c>
      <c r="B48" s="136"/>
      <c r="C48" s="135"/>
      <c r="D48" s="132"/>
      <c r="E48" s="132"/>
      <c r="F48" s="135"/>
      <c r="G48" s="132" t="s">
        <v>45</v>
      </c>
      <c r="H48" s="148"/>
      <c r="I48" s="145"/>
      <c r="J48" s="145"/>
      <c r="K48" s="145"/>
      <c r="L48" s="135"/>
    </row>
    <row r="49" spans="1:12" ht="47.25" customHeight="1" x14ac:dyDescent="0.2">
      <c r="A49" s="140" t="s">
        <v>8</v>
      </c>
      <c r="B49" s="142"/>
      <c r="C49" s="141" t="s">
        <v>46</v>
      </c>
      <c r="D49" s="142"/>
      <c r="E49" s="142"/>
      <c r="F49" s="140"/>
      <c r="G49" s="141" t="s">
        <v>46</v>
      </c>
      <c r="H49" s="143" t="s">
        <v>233</v>
      </c>
      <c r="I49" s="146">
        <v>30</v>
      </c>
      <c r="J49" s="146"/>
      <c r="K49" s="146">
        <v>7</v>
      </c>
      <c r="L49" s="143" t="s">
        <v>413</v>
      </c>
    </row>
    <row r="50" spans="1:12" ht="31.5" customHeight="1" x14ac:dyDescent="0.2">
      <c r="A50" s="140" t="s">
        <v>10</v>
      </c>
      <c r="B50" s="142"/>
      <c r="C50" s="141" t="s">
        <v>110</v>
      </c>
      <c r="D50" s="142"/>
      <c r="E50" s="142"/>
      <c r="F50" s="140"/>
      <c r="G50" s="141" t="s">
        <v>110</v>
      </c>
      <c r="H50" s="143" t="s">
        <v>387</v>
      </c>
      <c r="I50" s="145">
        <v>14</v>
      </c>
      <c r="J50" s="145">
        <v>14</v>
      </c>
      <c r="K50" s="145">
        <v>0</v>
      </c>
      <c r="L50" s="135"/>
    </row>
    <row r="51" spans="1:12" ht="31.5" customHeight="1" x14ac:dyDescent="0.2">
      <c r="A51" s="140" t="s">
        <v>13</v>
      </c>
      <c r="B51" s="142"/>
      <c r="C51" s="147" t="s">
        <v>47</v>
      </c>
      <c r="D51" s="142"/>
      <c r="E51" s="142"/>
      <c r="F51" s="140"/>
      <c r="G51" s="147" t="s">
        <v>47</v>
      </c>
      <c r="H51" s="143" t="s">
        <v>388</v>
      </c>
      <c r="I51" s="145">
        <v>31</v>
      </c>
      <c r="J51" s="145"/>
      <c r="K51" s="145"/>
      <c r="L51" s="143" t="s">
        <v>414</v>
      </c>
    </row>
    <row r="52" spans="1:12" ht="31.5" x14ac:dyDescent="0.2">
      <c r="A52" s="140" t="s">
        <v>15</v>
      </c>
      <c r="B52" s="142"/>
      <c r="C52" s="141" t="s">
        <v>48</v>
      </c>
      <c r="D52" s="142"/>
      <c r="E52" s="142"/>
      <c r="F52" s="140"/>
      <c r="G52" s="141" t="s">
        <v>112</v>
      </c>
      <c r="H52" s="143" t="s">
        <v>389</v>
      </c>
      <c r="I52" s="146">
        <v>31</v>
      </c>
      <c r="J52" s="146"/>
      <c r="K52" s="146"/>
      <c r="L52" s="143" t="s">
        <v>414</v>
      </c>
    </row>
    <row r="53" spans="1:12" ht="31.5" x14ac:dyDescent="0.2">
      <c r="A53" s="140" t="s">
        <v>17</v>
      </c>
      <c r="B53" s="142"/>
      <c r="C53" s="141" t="s">
        <v>114</v>
      </c>
      <c r="D53" s="142"/>
      <c r="E53" s="142"/>
      <c r="F53" s="140"/>
      <c r="G53" s="141" t="s">
        <v>114</v>
      </c>
      <c r="H53" s="143" t="s">
        <v>390</v>
      </c>
      <c r="I53" s="146">
        <v>43</v>
      </c>
      <c r="J53" s="146">
        <v>43</v>
      </c>
      <c r="K53" s="146">
        <v>43</v>
      </c>
      <c r="L53" s="135"/>
    </row>
    <row r="54" spans="1:12" ht="15.75" x14ac:dyDescent="0.2">
      <c r="A54" s="135" t="s">
        <v>44</v>
      </c>
      <c r="B54" s="132"/>
      <c r="C54" s="150"/>
      <c r="D54" s="132"/>
      <c r="E54" s="132"/>
      <c r="F54" s="135"/>
      <c r="G54" s="150" t="s">
        <v>116</v>
      </c>
      <c r="H54" s="143"/>
      <c r="I54" s="146"/>
      <c r="J54" s="146"/>
      <c r="K54" s="146"/>
      <c r="L54" s="135"/>
    </row>
    <row r="55" spans="1:12" ht="31.5" customHeight="1" x14ac:dyDescent="0.2">
      <c r="A55" s="140" t="s">
        <v>8</v>
      </c>
      <c r="B55" s="142"/>
      <c r="C55" s="141"/>
      <c r="D55" s="142"/>
      <c r="E55" s="142"/>
      <c r="F55" s="140"/>
      <c r="G55" s="141" t="s">
        <v>427</v>
      </c>
      <c r="H55" s="143" t="s">
        <v>391</v>
      </c>
      <c r="I55" s="146"/>
      <c r="J55" s="146"/>
      <c r="K55" s="146"/>
      <c r="L55" s="143" t="s">
        <v>411</v>
      </c>
    </row>
    <row r="56" spans="1:12" ht="15.75" x14ac:dyDescent="0.2">
      <c r="A56" s="140" t="s">
        <v>10</v>
      </c>
      <c r="B56" s="142"/>
      <c r="C56" s="141"/>
      <c r="D56" s="142"/>
      <c r="E56" s="142"/>
      <c r="F56" s="140"/>
      <c r="G56" s="141" t="s">
        <v>234</v>
      </c>
      <c r="H56" s="149" t="s">
        <v>235</v>
      </c>
      <c r="I56" s="146"/>
      <c r="J56" s="146"/>
      <c r="K56" s="146"/>
      <c r="L56" s="143" t="s">
        <v>411</v>
      </c>
    </row>
    <row r="57" spans="1:12" ht="31.5" x14ac:dyDescent="0.2">
      <c r="A57" s="140" t="s">
        <v>13</v>
      </c>
      <c r="B57" s="142"/>
      <c r="C57" s="141"/>
      <c r="D57" s="142"/>
      <c r="E57" s="142"/>
      <c r="F57" s="140"/>
      <c r="G57" s="141" t="s">
        <v>119</v>
      </c>
      <c r="H57" s="143" t="s">
        <v>392</v>
      </c>
      <c r="I57" s="146"/>
      <c r="J57" s="146"/>
      <c r="K57" s="146"/>
      <c r="L57" s="143" t="s">
        <v>411</v>
      </c>
    </row>
    <row r="58" spans="1:12" ht="31.5" x14ac:dyDescent="0.2">
      <c r="A58" s="140" t="s">
        <v>15</v>
      </c>
      <c r="B58" s="142"/>
      <c r="C58" s="141"/>
      <c r="D58" s="142"/>
      <c r="E58" s="142"/>
      <c r="F58" s="140"/>
      <c r="G58" s="141" t="s">
        <v>49</v>
      </c>
      <c r="H58" s="143" t="s">
        <v>393</v>
      </c>
      <c r="I58" s="146">
        <v>21</v>
      </c>
      <c r="J58" s="146">
        <v>6</v>
      </c>
      <c r="K58" s="146"/>
      <c r="L58" s="143" t="s">
        <v>412</v>
      </c>
    </row>
    <row r="59" spans="1:12" ht="31.5" x14ac:dyDescent="0.2">
      <c r="A59" s="140" t="s">
        <v>17</v>
      </c>
      <c r="B59" s="142"/>
      <c r="C59" s="141"/>
      <c r="D59" s="142"/>
      <c r="E59" s="142"/>
      <c r="F59" s="140"/>
      <c r="G59" s="141" t="s">
        <v>43</v>
      </c>
      <c r="H59" s="143" t="s">
        <v>394</v>
      </c>
      <c r="I59" s="146">
        <v>9</v>
      </c>
      <c r="J59" s="146"/>
      <c r="K59" s="146">
        <v>1</v>
      </c>
      <c r="L59" s="143" t="s">
        <v>412</v>
      </c>
    </row>
    <row r="60" spans="1:12" ht="31.5" x14ac:dyDescent="0.2">
      <c r="A60" s="140" t="s">
        <v>19</v>
      </c>
      <c r="B60" s="142"/>
      <c r="C60" s="141"/>
      <c r="D60" s="142"/>
      <c r="E60" s="142"/>
      <c r="F60" s="140"/>
      <c r="G60" s="141" t="s">
        <v>120</v>
      </c>
      <c r="H60" s="143" t="s">
        <v>395</v>
      </c>
      <c r="I60" s="146">
        <v>40</v>
      </c>
      <c r="J60" s="146">
        <v>6</v>
      </c>
      <c r="K60" s="146">
        <v>4</v>
      </c>
      <c r="L60" s="135"/>
    </row>
    <row r="61" spans="1:12" ht="15.75" x14ac:dyDescent="0.2">
      <c r="A61" s="135" t="s">
        <v>115</v>
      </c>
      <c r="B61" s="132"/>
      <c r="C61" s="150"/>
      <c r="D61" s="132"/>
      <c r="E61" s="132"/>
      <c r="F61" s="135"/>
      <c r="G61" s="150" t="s">
        <v>236</v>
      </c>
      <c r="H61" s="143"/>
      <c r="I61" s="146"/>
      <c r="J61" s="146"/>
      <c r="K61" s="146"/>
      <c r="L61" s="135"/>
    </row>
    <row r="62" spans="1:12" ht="31.5" x14ac:dyDescent="0.2">
      <c r="A62" s="140" t="s">
        <v>8</v>
      </c>
      <c r="B62" s="142"/>
      <c r="C62" s="141"/>
      <c r="D62" s="142"/>
      <c r="E62" s="142"/>
      <c r="F62" s="140"/>
      <c r="G62" s="141" t="s">
        <v>52</v>
      </c>
      <c r="H62" s="143" t="s">
        <v>396</v>
      </c>
      <c r="I62" s="146"/>
      <c r="J62" s="146"/>
      <c r="K62" s="146"/>
      <c r="L62" s="143" t="s">
        <v>411</v>
      </c>
    </row>
    <row r="63" spans="1:12" ht="35.25" customHeight="1" x14ac:dyDescent="0.2">
      <c r="A63" s="140" t="s">
        <v>10</v>
      </c>
      <c r="B63" s="142"/>
      <c r="C63" s="141"/>
      <c r="D63" s="142"/>
      <c r="E63" s="142"/>
      <c r="F63" s="140"/>
      <c r="G63" s="141" t="s">
        <v>123</v>
      </c>
      <c r="H63" s="143" t="s">
        <v>397</v>
      </c>
      <c r="I63" s="146"/>
      <c r="J63" s="146"/>
      <c r="K63" s="146"/>
      <c r="L63" s="143" t="s">
        <v>411</v>
      </c>
    </row>
    <row r="64" spans="1:12" ht="31.5" x14ac:dyDescent="0.2">
      <c r="A64" s="140" t="s">
        <v>13</v>
      </c>
      <c r="B64" s="142"/>
      <c r="C64" s="141"/>
      <c r="D64" s="142"/>
      <c r="E64" s="142"/>
      <c r="F64" s="140"/>
      <c r="G64" s="141" t="s">
        <v>53</v>
      </c>
      <c r="H64" s="143" t="s">
        <v>398</v>
      </c>
      <c r="I64" s="146"/>
      <c r="J64" s="146"/>
      <c r="K64" s="146"/>
      <c r="L64" s="143" t="s">
        <v>411</v>
      </c>
    </row>
    <row r="65" spans="1:12" ht="31.5" x14ac:dyDescent="0.2">
      <c r="A65" s="140" t="s">
        <v>15</v>
      </c>
      <c r="B65" s="142"/>
      <c r="C65" s="141"/>
      <c r="D65" s="142"/>
      <c r="E65" s="142"/>
      <c r="F65" s="140"/>
      <c r="G65" s="141" t="s">
        <v>237</v>
      </c>
      <c r="H65" s="143" t="s">
        <v>399</v>
      </c>
      <c r="I65" s="146">
        <v>0</v>
      </c>
      <c r="J65" s="146">
        <v>0</v>
      </c>
      <c r="K65" s="146">
        <v>0</v>
      </c>
      <c r="L65" s="135"/>
    </row>
    <row r="66" spans="1:12" ht="31.5" x14ac:dyDescent="0.2">
      <c r="A66" s="140" t="s">
        <v>17</v>
      </c>
      <c r="B66" s="142"/>
      <c r="C66" s="141"/>
      <c r="D66" s="142"/>
      <c r="E66" s="142"/>
      <c r="F66" s="140"/>
      <c r="G66" s="141" t="s">
        <v>54</v>
      </c>
      <c r="H66" s="143" t="s">
        <v>400</v>
      </c>
      <c r="I66" s="146">
        <v>3</v>
      </c>
      <c r="J66" s="146">
        <v>1</v>
      </c>
      <c r="K66" s="146">
        <v>1</v>
      </c>
      <c r="L66" s="135"/>
    </row>
    <row r="67" spans="1:12" ht="47.25" customHeight="1" x14ac:dyDescent="0.2">
      <c r="A67" s="140" t="s">
        <v>19</v>
      </c>
      <c r="B67" s="142"/>
      <c r="C67" s="141"/>
      <c r="D67" s="142"/>
      <c r="E67" s="142"/>
      <c r="F67" s="140"/>
      <c r="G67" s="141" t="s">
        <v>128</v>
      </c>
      <c r="H67" s="143" t="s">
        <v>401</v>
      </c>
      <c r="I67" s="146"/>
      <c r="J67" s="146"/>
      <c r="K67" s="146"/>
      <c r="L67" s="143" t="s">
        <v>411</v>
      </c>
    </row>
    <row r="68" spans="1:12" ht="31.5" x14ac:dyDescent="0.2">
      <c r="A68" s="140" t="s">
        <v>21</v>
      </c>
      <c r="B68" s="142"/>
      <c r="C68" s="141"/>
      <c r="D68" s="142"/>
      <c r="E68" s="142"/>
      <c r="F68" s="140"/>
      <c r="G68" s="141" t="s">
        <v>55</v>
      </c>
      <c r="H68" s="143" t="s">
        <v>402</v>
      </c>
      <c r="I68" s="146"/>
      <c r="J68" s="146"/>
      <c r="K68" s="146"/>
      <c r="L68" s="143" t="s">
        <v>411</v>
      </c>
    </row>
    <row r="69" spans="1:12" ht="31.5" x14ac:dyDescent="0.2">
      <c r="A69" s="140" t="s">
        <v>23</v>
      </c>
      <c r="B69" s="142"/>
      <c r="C69" s="141"/>
      <c r="D69" s="142"/>
      <c r="E69" s="142"/>
      <c r="F69" s="140"/>
      <c r="G69" s="141" t="s">
        <v>57</v>
      </c>
      <c r="H69" s="143" t="s">
        <v>403</v>
      </c>
      <c r="I69" s="146">
        <v>5</v>
      </c>
      <c r="J69" s="146">
        <v>1</v>
      </c>
      <c r="K69" s="146"/>
      <c r="L69" s="143" t="s">
        <v>412</v>
      </c>
    </row>
    <row r="70" spans="1:12" ht="31.5" x14ac:dyDescent="0.2">
      <c r="A70" s="140" t="s">
        <v>25</v>
      </c>
      <c r="B70" s="142"/>
      <c r="C70" s="141"/>
      <c r="D70" s="142"/>
      <c r="E70" s="142"/>
      <c r="F70" s="140"/>
      <c r="G70" s="141" t="s">
        <v>130</v>
      </c>
      <c r="H70" s="143" t="s">
        <v>404</v>
      </c>
      <c r="I70" s="146"/>
      <c r="J70" s="146"/>
      <c r="K70" s="146"/>
      <c r="L70" s="143" t="s">
        <v>411</v>
      </c>
    </row>
    <row r="71" spans="1:12" ht="47.25" customHeight="1" x14ac:dyDescent="0.2">
      <c r="A71" s="140" t="s">
        <v>27</v>
      </c>
      <c r="B71" s="142"/>
      <c r="C71" s="141"/>
      <c r="D71" s="142"/>
      <c r="E71" s="142"/>
      <c r="F71" s="140"/>
      <c r="G71" s="141" t="s">
        <v>132</v>
      </c>
      <c r="H71" s="143" t="s">
        <v>405</v>
      </c>
      <c r="I71" s="146">
        <v>2</v>
      </c>
      <c r="J71" s="146">
        <v>2</v>
      </c>
      <c r="K71" s="146"/>
      <c r="L71" s="143"/>
    </row>
    <row r="72" spans="1:12" ht="31.5" x14ac:dyDescent="0.2">
      <c r="A72" s="140" t="s">
        <v>29</v>
      </c>
      <c r="B72" s="142"/>
      <c r="C72" s="141"/>
      <c r="D72" s="142"/>
      <c r="E72" s="142"/>
      <c r="F72" s="140"/>
      <c r="G72" s="141" t="s">
        <v>56</v>
      </c>
      <c r="H72" s="143" t="s">
        <v>406</v>
      </c>
      <c r="I72" s="146">
        <v>4</v>
      </c>
      <c r="J72" s="146">
        <v>4</v>
      </c>
      <c r="K72" s="146"/>
      <c r="L72" s="143"/>
    </row>
    <row r="73" spans="1:12" ht="31.5" x14ac:dyDescent="0.2">
      <c r="A73" s="140" t="s">
        <v>31</v>
      </c>
      <c r="B73" s="142"/>
      <c r="C73" s="141"/>
      <c r="D73" s="142"/>
      <c r="E73" s="142"/>
      <c r="F73" s="140"/>
      <c r="G73" s="141" t="s">
        <v>134</v>
      </c>
      <c r="H73" s="143" t="s">
        <v>407</v>
      </c>
      <c r="I73" s="146">
        <v>12</v>
      </c>
      <c r="J73" s="146">
        <v>2</v>
      </c>
      <c r="K73" s="146">
        <v>2</v>
      </c>
      <c r="L73" s="135"/>
    </row>
    <row r="74" spans="1:12" ht="31.5" x14ac:dyDescent="0.2">
      <c r="A74" s="140" t="s">
        <v>227</v>
      </c>
      <c r="B74" s="142"/>
      <c r="C74" s="141"/>
      <c r="D74" s="142"/>
      <c r="E74" s="142"/>
      <c r="F74" s="140"/>
      <c r="G74" s="141" t="s">
        <v>58</v>
      </c>
      <c r="H74" s="143" t="s">
        <v>408</v>
      </c>
      <c r="I74" s="146">
        <v>1</v>
      </c>
      <c r="J74" s="146">
        <v>1</v>
      </c>
      <c r="K74" s="146"/>
      <c r="L74" s="143"/>
    </row>
  </sheetData>
  <mergeCells count="12">
    <mergeCell ref="K3:K4"/>
    <mergeCell ref="L3:L4"/>
    <mergeCell ref="A1:L1"/>
    <mergeCell ref="A2:L2"/>
    <mergeCell ref="A3:A4"/>
    <mergeCell ref="B3:B4"/>
    <mergeCell ref="C3:C4"/>
    <mergeCell ref="D3:D4"/>
    <mergeCell ref="G3:G4"/>
    <mergeCell ref="H3:H4"/>
    <mergeCell ref="I3:I4"/>
    <mergeCell ref="J3:J4"/>
  </mergeCells>
  <pageMargins left="0.59055118110236227" right="0.47244094488188981" top="0.64" bottom="0.74803149606299213" header="0" footer="0"/>
  <pageSetup paperSize="9" scale="95"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activeCell="C8" sqref="C8"/>
    </sheetView>
  </sheetViews>
  <sheetFormatPr defaultColWidth="14.375" defaultRowHeight="15" customHeight="1" x14ac:dyDescent="0.25"/>
  <cols>
    <col min="1" max="1" width="4.375" style="93" customWidth="1"/>
    <col min="2" max="2" width="24.25" style="93" customWidth="1"/>
    <col min="3" max="3" width="31.625" style="93" customWidth="1"/>
    <col min="4" max="4" width="9" style="93" customWidth="1"/>
    <col min="5" max="5" width="22.625" style="93" customWidth="1"/>
    <col min="6" max="6" width="24.375" style="93" customWidth="1"/>
    <col min="7" max="7" width="18.375" style="93" customWidth="1"/>
    <col min="8" max="8" width="10.25" style="93" hidden="1" customWidth="1"/>
    <col min="9" max="255" width="14.375" style="93"/>
    <col min="256" max="256" width="4.375" style="93" customWidth="1"/>
    <col min="257" max="257" width="30.5" style="93" customWidth="1"/>
    <col min="258" max="258" width="31.75" style="93" customWidth="1"/>
    <col min="259" max="259" width="31.625" style="93" customWidth="1"/>
    <col min="260" max="260" width="8.5" style="93" customWidth="1"/>
    <col min="261" max="261" width="9.75" style="93" customWidth="1"/>
    <col min="262" max="262" width="10" style="93" customWidth="1"/>
    <col min="263" max="263" width="9.125" style="93" customWidth="1"/>
    <col min="264" max="264" width="10.25" style="93" customWidth="1"/>
    <col min="265" max="511" width="14.375" style="93"/>
    <col min="512" max="512" width="4.375" style="93" customWidth="1"/>
    <col min="513" max="513" width="30.5" style="93" customWidth="1"/>
    <col min="514" max="514" width="31.75" style="93" customWidth="1"/>
    <col min="515" max="515" width="31.625" style="93" customWidth="1"/>
    <col min="516" max="516" width="8.5" style="93" customWidth="1"/>
    <col min="517" max="517" width="9.75" style="93" customWidth="1"/>
    <col min="518" max="518" width="10" style="93" customWidth="1"/>
    <col min="519" max="519" width="9.125" style="93" customWidth="1"/>
    <col min="520" max="520" width="10.25" style="93" customWidth="1"/>
    <col min="521" max="767" width="14.375" style="93"/>
    <col min="768" max="768" width="4.375" style="93" customWidth="1"/>
    <col min="769" max="769" width="30.5" style="93" customWidth="1"/>
    <col min="770" max="770" width="31.75" style="93" customWidth="1"/>
    <col min="771" max="771" width="31.625" style="93" customWidth="1"/>
    <col min="772" max="772" width="8.5" style="93" customWidth="1"/>
    <col min="773" max="773" width="9.75" style="93" customWidth="1"/>
    <col min="774" max="774" width="10" style="93" customWidth="1"/>
    <col min="775" max="775" width="9.125" style="93" customWidth="1"/>
    <col min="776" max="776" width="10.25" style="93" customWidth="1"/>
    <col min="777" max="1023" width="14.375" style="93"/>
    <col min="1024" max="1024" width="4.375" style="93" customWidth="1"/>
    <col min="1025" max="1025" width="30.5" style="93" customWidth="1"/>
    <col min="1026" max="1026" width="31.75" style="93" customWidth="1"/>
    <col min="1027" max="1027" width="31.625" style="93" customWidth="1"/>
    <col min="1028" max="1028" width="8.5" style="93" customWidth="1"/>
    <col min="1029" max="1029" width="9.75" style="93" customWidth="1"/>
    <col min="1030" max="1030" width="10" style="93" customWidth="1"/>
    <col min="1031" max="1031" width="9.125" style="93" customWidth="1"/>
    <col min="1032" max="1032" width="10.25" style="93" customWidth="1"/>
    <col min="1033" max="1279" width="14.375" style="93"/>
    <col min="1280" max="1280" width="4.375" style="93" customWidth="1"/>
    <col min="1281" max="1281" width="30.5" style="93" customWidth="1"/>
    <col min="1282" max="1282" width="31.75" style="93" customWidth="1"/>
    <col min="1283" max="1283" width="31.625" style="93" customWidth="1"/>
    <col min="1284" max="1284" width="8.5" style="93" customWidth="1"/>
    <col min="1285" max="1285" width="9.75" style="93" customWidth="1"/>
    <col min="1286" max="1286" width="10" style="93" customWidth="1"/>
    <col min="1287" max="1287" width="9.125" style="93" customWidth="1"/>
    <col min="1288" max="1288" width="10.25" style="93" customWidth="1"/>
    <col min="1289" max="1535" width="14.375" style="93"/>
    <col min="1536" max="1536" width="4.375" style="93" customWidth="1"/>
    <col min="1537" max="1537" width="30.5" style="93" customWidth="1"/>
    <col min="1538" max="1538" width="31.75" style="93" customWidth="1"/>
    <col min="1539" max="1539" width="31.625" style="93" customWidth="1"/>
    <col min="1540" max="1540" width="8.5" style="93" customWidth="1"/>
    <col min="1541" max="1541" width="9.75" style="93" customWidth="1"/>
    <col min="1542" max="1542" width="10" style="93" customWidth="1"/>
    <col min="1543" max="1543" width="9.125" style="93" customWidth="1"/>
    <col min="1544" max="1544" width="10.25" style="93" customWidth="1"/>
    <col min="1545" max="1791" width="14.375" style="93"/>
    <col min="1792" max="1792" width="4.375" style="93" customWidth="1"/>
    <col min="1793" max="1793" width="30.5" style="93" customWidth="1"/>
    <col min="1794" max="1794" width="31.75" style="93" customWidth="1"/>
    <col min="1795" max="1795" width="31.625" style="93" customWidth="1"/>
    <col min="1796" max="1796" width="8.5" style="93" customWidth="1"/>
    <col min="1797" max="1797" width="9.75" style="93" customWidth="1"/>
    <col min="1798" max="1798" width="10" style="93" customWidth="1"/>
    <col min="1799" max="1799" width="9.125" style="93" customWidth="1"/>
    <col min="1800" max="1800" width="10.25" style="93" customWidth="1"/>
    <col min="1801" max="2047" width="14.375" style="93"/>
    <col min="2048" max="2048" width="4.375" style="93" customWidth="1"/>
    <col min="2049" max="2049" width="30.5" style="93" customWidth="1"/>
    <col min="2050" max="2050" width="31.75" style="93" customWidth="1"/>
    <col min="2051" max="2051" width="31.625" style="93" customWidth="1"/>
    <col min="2052" max="2052" width="8.5" style="93" customWidth="1"/>
    <col min="2053" max="2053" width="9.75" style="93" customWidth="1"/>
    <col min="2054" max="2054" width="10" style="93" customWidth="1"/>
    <col min="2055" max="2055" width="9.125" style="93" customWidth="1"/>
    <col min="2056" max="2056" width="10.25" style="93" customWidth="1"/>
    <col min="2057" max="2303" width="14.375" style="93"/>
    <col min="2304" max="2304" width="4.375" style="93" customWidth="1"/>
    <col min="2305" max="2305" width="30.5" style="93" customWidth="1"/>
    <col min="2306" max="2306" width="31.75" style="93" customWidth="1"/>
    <col min="2307" max="2307" width="31.625" style="93" customWidth="1"/>
    <col min="2308" max="2308" width="8.5" style="93" customWidth="1"/>
    <col min="2309" max="2309" width="9.75" style="93" customWidth="1"/>
    <col min="2310" max="2310" width="10" style="93" customWidth="1"/>
    <col min="2311" max="2311" width="9.125" style="93" customWidth="1"/>
    <col min="2312" max="2312" width="10.25" style="93" customWidth="1"/>
    <col min="2313" max="2559" width="14.375" style="93"/>
    <col min="2560" max="2560" width="4.375" style="93" customWidth="1"/>
    <col min="2561" max="2561" width="30.5" style="93" customWidth="1"/>
    <col min="2562" max="2562" width="31.75" style="93" customWidth="1"/>
    <col min="2563" max="2563" width="31.625" style="93" customWidth="1"/>
    <col min="2564" max="2564" width="8.5" style="93" customWidth="1"/>
    <col min="2565" max="2565" width="9.75" style="93" customWidth="1"/>
    <col min="2566" max="2566" width="10" style="93" customWidth="1"/>
    <col min="2567" max="2567" width="9.125" style="93" customWidth="1"/>
    <col min="2568" max="2568" width="10.25" style="93" customWidth="1"/>
    <col min="2569" max="2815" width="14.375" style="93"/>
    <col min="2816" max="2816" width="4.375" style="93" customWidth="1"/>
    <col min="2817" max="2817" width="30.5" style="93" customWidth="1"/>
    <col min="2818" max="2818" width="31.75" style="93" customWidth="1"/>
    <col min="2819" max="2819" width="31.625" style="93" customWidth="1"/>
    <col min="2820" max="2820" width="8.5" style="93" customWidth="1"/>
    <col min="2821" max="2821" width="9.75" style="93" customWidth="1"/>
    <col min="2822" max="2822" width="10" style="93" customWidth="1"/>
    <col min="2823" max="2823" width="9.125" style="93" customWidth="1"/>
    <col min="2824" max="2824" width="10.25" style="93" customWidth="1"/>
    <col min="2825" max="3071" width="14.375" style="93"/>
    <col min="3072" max="3072" width="4.375" style="93" customWidth="1"/>
    <col min="3073" max="3073" width="30.5" style="93" customWidth="1"/>
    <col min="3074" max="3074" width="31.75" style="93" customWidth="1"/>
    <col min="3075" max="3075" width="31.625" style="93" customWidth="1"/>
    <col min="3076" max="3076" width="8.5" style="93" customWidth="1"/>
    <col min="3077" max="3077" width="9.75" style="93" customWidth="1"/>
    <col min="3078" max="3078" width="10" style="93" customWidth="1"/>
    <col min="3079" max="3079" width="9.125" style="93" customWidth="1"/>
    <col min="3080" max="3080" width="10.25" style="93" customWidth="1"/>
    <col min="3081" max="3327" width="14.375" style="93"/>
    <col min="3328" max="3328" width="4.375" style="93" customWidth="1"/>
    <col min="3329" max="3329" width="30.5" style="93" customWidth="1"/>
    <col min="3330" max="3330" width="31.75" style="93" customWidth="1"/>
    <col min="3331" max="3331" width="31.625" style="93" customWidth="1"/>
    <col min="3332" max="3332" width="8.5" style="93" customWidth="1"/>
    <col min="3333" max="3333" width="9.75" style="93" customWidth="1"/>
    <col min="3334" max="3334" width="10" style="93" customWidth="1"/>
    <col min="3335" max="3335" width="9.125" style="93" customWidth="1"/>
    <col min="3336" max="3336" width="10.25" style="93" customWidth="1"/>
    <col min="3337" max="3583" width="14.375" style="93"/>
    <col min="3584" max="3584" width="4.375" style="93" customWidth="1"/>
    <col min="3585" max="3585" width="30.5" style="93" customWidth="1"/>
    <col min="3586" max="3586" width="31.75" style="93" customWidth="1"/>
    <col min="3587" max="3587" width="31.625" style="93" customWidth="1"/>
    <col min="3588" max="3588" width="8.5" style="93" customWidth="1"/>
    <col min="3589" max="3589" width="9.75" style="93" customWidth="1"/>
    <col min="3590" max="3590" width="10" style="93" customWidth="1"/>
    <col min="3591" max="3591" width="9.125" style="93" customWidth="1"/>
    <col min="3592" max="3592" width="10.25" style="93" customWidth="1"/>
    <col min="3593" max="3839" width="14.375" style="93"/>
    <col min="3840" max="3840" width="4.375" style="93" customWidth="1"/>
    <col min="3841" max="3841" width="30.5" style="93" customWidth="1"/>
    <col min="3842" max="3842" width="31.75" style="93" customWidth="1"/>
    <col min="3843" max="3843" width="31.625" style="93" customWidth="1"/>
    <col min="3844" max="3844" width="8.5" style="93" customWidth="1"/>
    <col min="3845" max="3845" width="9.75" style="93" customWidth="1"/>
    <col min="3846" max="3846" width="10" style="93" customWidth="1"/>
    <col min="3847" max="3847" width="9.125" style="93" customWidth="1"/>
    <col min="3848" max="3848" width="10.25" style="93" customWidth="1"/>
    <col min="3849" max="4095" width="14.375" style="93"/>
    <col min="4096" max="4096" width="4.375" style="93" customWidth="1"/>
    <col min="4097" max="4097" width="30.5" style="93" customWidth="1"/>
    <col min="4098" max="4098" width="31.75" style="93" customWidth="1"/>
    <col min="4099" max="4099" width="31.625" style="93" customWidth="1"/>
    <col min="4100" max="4100" width="8.5" style="93" customWidth="1"/>
    <col min="4101" max="4101" width="9.75" style="93" customWidth="1"/>
    <col min="4102" max="4102" width="10" style="93" customWidth="1"/>
    <col min="4103" max="4103" width="9.125" style="93" customWidth="1"/>
    <col min="4104" max="4104" width="10.25" style="93" customWidth="1"/>
    <col min="4105" max="4351" width="14.375" style="93"/>
    <col min="4352" max="4352" width="4.375" style="93" customWidth="1"/>
    <col min="4353" max="4353" width="30.5" style="93" customWidth="1"/>
    <col min="4354" max="4354" width="31.75" style="93" customWidth="1"/>
    <col min="4355" max="4355" width="31.625" style="93" customWidth="1"/>
    <col min="4356" max="4356" width="8.5" style="93" customWidth="1"/>
    <col min="4357" max="4357" width="9.75" style="93" customWidth="1"/>
    <col min="4358" max="4358" width="10" style="93" customWidth="1"/>
    <col min="4359" max="4359" width="9.125" style="93" customWidth="1"/>
    <col min="4360" max="4360" width="10.25" style="93" customWidth="1"/>
    <col min="4361" max="4607" width="14.375" style="93"/>
    <col min="4608" max="4608" width="4.375" style="93" customWidth="1"/>
    <col min="4609" max="4609" width="30.5" style="93" customWidth="1"/>
    <col min="4610" max="4610" width="31.75" style="93" customWidth="1"/>
    <col min="4611" max="4611" width="31.625" style="93" customWidth="1"/>
    <col min="4612" max="4612" width="8.5" style="93" customWidth="1"/>
    <col min="4613" max="4613" width="9.75" style="93" customWidth="1"/>
    <col min="4614" max="4614" width="10" style="93" customWidth="1"/>
    <col min="4615" max="4615" width="9.125" style="93" customWidth="1"/>
    <col min="4616" max="4616" width="10.25" style="93" customWidth="1"/>
    <col min="4617" max="4863" width="14.375" style="93"/>
    <col min="4864" max="4864" width="4.375" style="93" customWidth="1"/>
    <col min="4865" max="4865" width="30.5" style="93" customWidth="1"/>
    <col min="4866" max="4866" width="31.75" style="93" customWidth="1"/>
    <col min="4867" max="4867" width="31.625" style="93" customWidth="1"/>
    <col min="4868" max="4868" width="8.5" style="93" customWidth="1"/>
    <col min="4869" max="4869" width="9.75" style="93" customWidth="1"/>
    <col min="4870" max="4870" width="10" style="93" customWidth="1"/>
    <col min="4871" max="4871" width="9.125" style="93" customWidth="1"/>
    <col min="4872" max="4872" width="10.25" style="93" customWidth="1"/>
    <col min="4873" max="5119" width="14.375" style="93"/>
    <col min="5120" max="5120" width="4.375" style="93" customWidth="1"/>
    <col min="5121" max="5121" width="30.5" style="93" customWidth="1"/>
    <col min="5122" max="5122" width="31.75" style="93" customWidth="1"/>
    <col min="5123" max="5123" width="31.625" style="93" customWidth="1"/>
    <col min="5124" max="5124" width="8.5" style="93" customWidth="1"/>
    <col min="5125" max="5125" width="9.75" style="93" customWidth="1"/>
    <col min="5126" max="5126" width="10" style="93" customWidth="1"/>
    <col min="5127" max="5127" width="9.125" style="93" customWidth="1"/>
    <col min="5128" max="5128" width="10.25" style="93" customWidth="1"/>
    <col min="5129" max="5375" width="14.375" style="93"/>
    <col min="5376" max="5376" width="4.375" style="93" customWidth="1"/>
    <col min="5377" max="5377" width="30.5" style="93" customWidth="1"/>
    <col min="5378" max="5378" width="31.75" style="93" customWidth="1"/>
    <col min="5379" max="5379" width="31.625" style="93" customWidth="1"/>
    <col min="5380" max="5380" width="8.5" style="93" customWidth="1"/>
    <col min="5381" max="5381" width="9.75" style="93" customWidth="1"/>
    <col min="5382" max="5382" width="10" style="93" customWidth="1"/>
    <col min="5383" max="5383" width="9.125" style="93" customWidth="1"/>
    <col min="5384" max="5384" width="10.25" style="93" customWidth="1"/>
    <col min="5385" max="5631" width="14.375" style="93"/>
    <col min="5632" max="5632" width="4.375" style="93" customWidth="1"/>
    <col min="5633" max="5633" width="30.5" style="93" customWidth="1"/>
    <col min="5634" max="5634" width="31.75" style="93" customWidth="1"/>
    <col min="5635" max="5635" width="31.625" style="93" customWidth="1"/>
    <col min="5636" max="5636" width="8.5" style="93" customWidth="1"/>
    <col min="5637" max="5637" width="9.75" style="93" customWidth="1"/>
    <col min="5638" max="5638" width="10" style="93" customWidth="1"/>
    <col min="5639" max="5639" width="9.125" style="93" customWidth="1"/>
    <col min="5640" max="5640" width="10.25" style="93" customWidth="1"/>
    <col min="5641" max="5887" width="14.375" style="93"/>
    <col min="5888" max="5888" width="4.375" style="93" customWidth="1"/>
    <col min="5889" max="5889" width="30.5" style="93" customWidth="1"/>
    <col min="5890" max="5890" width="31.75" style="93" customWidth="1"/>
    <col min="5891" max="5891" width="31.625" style="93" customWidth="1"/>
    <col min="5892" max="5892" width="8.5" style="93" customWidth="1"/>
    <col min="5893" max="5893" width="9.75" style="93" customWidth="1"/>
    <col min="5894" max="5894" width="10" style="93" customWidth="1"/>
    <col min="5895" max="5895" width="9.125" style="93" customWidth="1"/>
    <col min="5896" max="5896" width="10.25" style="93" customWidth="1"/>
    <col min="5897" max="6143" width="14.375" style="93"/>
    <col min="6144" max="6144" width="4.375" style="93" customWidth="1"/>
    <col min="6145" max="6145" width="30.5" style="93" customWidth="1"/>
    <col min="6146" max="6146" width="31.75" style="93" customWidth="1"/>
    <col min="6147" max="6147" width="31.625" style="93" customWidth="1"/>
    <col min="6148" max="6148" width="8.5" style="93" customWidth="1"/>
    <col min="6149" max="6149" width="9.75" style="93" customWidth="1"/>
    <col min="6150" max="6150" width="10" style="93" customWidth="1"/>
    <col min="6151" max="6151" width="9.125" style="93" customWidth="1"/>
    <col min="6152" max="6152" width="10.25" style="93" customWidth="1"/>
    <col min="6153" max="6399" width="14.375" style="93"/>
    <col min="6400" max="6400" width="4.375" style="93" customWidth="1"/>
    <col min="6401" max="6401" width="30.5" style="93" customWidth="1"/>
    <col min="6402" max="6402" width="31.75" style="93" customWidth="1"/>
    <col min="6403" max="6403" width="31.625" style="93" customWidth="1"/>
    <col min="6404" max="6404" width="8.5" style="93" customWidth="1"/>
    <col min="6405" max="6405" width="9.75" style="93" customWidth="1"/>
    <col min="6406" max="6406" width="10" style="93" customWidth="1"/>
    <col min="6407" max="6407" width="9.125" style="93" customWidth="1"/>
    <col min="6408" max="6408" width="10.25" style="93" customWidth="1"/>
    <col min="6409" max="6655" width="14.375" style="93"/>
    <col min="6656" max="6656" width="4.375" style="93" customWidth="1"/>
    <col min="6657" max="6657" width="30.5" style="93" customWidth="1"/>
    <col min="6658" max="6658" width="31.75" style="93" customWidth="1"/>
    <col min="6659" max="6659" width="31.625" style="93" customWidth="1"/>
    <col min="6660" max="6660" width="8.5" style="93" customWidth="1"/>
    <col min="6661" max="6661" width="9.75" style="93" customWidth="1"/>
    <col min="6662" max="6662" width="10" style="93" customWidth="1"/>
    <col min="6663" max="6663" width="9.125" style="93" customWidth="1"/>
    <col min="6664" max="6664" width="10.25" style="93" customWidth="1"/>
    <col min="6665" max="6911" width="14.375" style="93"/>
    <col min="6912" max="6912" width="4.375" style="93" customWidth="1"/>
    <col min="6913" max="6913" width="30.5" style="93" customWidth="1"/>
    <col min="6914" max="6914" width="31.75" style="93" customWidth="1"/>
    <col min="6915" max="6915" width="31.625" style="93" customWidth="1"/>
    <col min="6916" max="6916" width="8.5" style="93" customWidth="1"/>
    <col min="6917" max="6917" width="9.75" style="93" customWidth="1"/>
    <col min="6918" max="6918" width="10" style="93" customWidth="1"/>
    <col min="6919" max="6919" width="9.125" style="93" customWidth="1"/>
    <col min="6920" max="6920" width="10.25" style="93" customWidth="1"/>
    <col min="6921" max="7167" width="14.375" style="93"/>
    <col min="7168" max="7168" width="4.375" style="93" customWidth="1"/>
    <col min="7169" max="7169" width="30.5" style="93" customWidth="1"/>
    <col min="7170" max="7170" width="31.75" style="93" customWidth="1"/>
    <col min="7171" max="7171" width="31.625" style="93" customWidth="1"/>
    <col min="7172" max="7172" width="8.5" style="93" customWidth="1"/>
    <col min="7173" max="7173" width="9.75" style="93" customWidth="1"/>
    <col min="7174" max="7174" width="10" style="93" customWidth="1"/>
    <col min="7175" max="7175" width="9.125" style="93" customWidth="1"/>
    <col min="7176" max="7176" width="10.25" style="93" customWidth="1"/>
    <col min="7177" max="7423" width="14.375" style="93"/>
    <col min="7424" max="7424" width="4.375" style="93" customWidth="1"/>
    <col min="7425" max="7425" width="30.5" style="93" customWidth="1"/>
    <col min="7426" max="7426" width="31.75" style="93" customWidth="1"/>
    <col min="7427" max="7427" width="31.625" style="93" customWidth="1"/>
    <col min="7428" max="7428" width="8.5" style="93" customWidth="1"/>
    <col min="7429" max="7429" width="9.75" style="93" customWidth="1"/>
    <col min="7430" max="7430" width="10" style="93" customWidth="1"/>
    <col min="7431" max="7431" width="9.125" style="93" customWidth="1"/>
    <col min="7432" max="7432" width="10.25" style="93" customWidth="1"/>
    <col min="7433" max="7679" width="14.375" style="93"/>
    <col min="7680" max="7680" width="4.375" style="93" customWidth="1"/>
    <col min="7681" max="7681" width="30.5" style="93" customWidth="1"/>
    <col min="7682" max="7682" width="31.75" style="93" customWidth="1"/>
    <col min="7683" max="7683" width="31.625" style="93" customWidth="1"/>
    <col min="7684" max="7684" width="8.5" style="93" customWidth="1"/>
    <col min="7685" max="7685" width="9.75" style="93" customWidth="1"/>
    <col min="7686" max="7686" width="10" style="93" customWidth="1"/>
    <col min="7687" max="7687" width="9.125" style="93" customWidth="1"/>
    <col min="7688" max="7688" width="10.25" style="93" customWidth="1"/>
    <col min="7689" max="7935" width="14.375" style="93"/>
    <col min="7936" max="7936" width="4.375" style="93" customWidth="1"/>
    <col min="7937" max="7937" width="30.5" style="93" customWidth="1"/>
    <col min="7938" max="7938" width="31.75" style="93" customWidth="1"/>
    <col min="7939" max="7939" width="31.625" style="93" customWidth="1"/>
    <col min="7940" max="7940" width="8.5" style="93" customWidth="1"/>
    <col min="7941" max="7941" width="9.75" style="93" customWidth="1"/>
    <col min="7942" max="7942" width="10" style="93" customWidth="1"/>
    <col min="7943" max="7943" width="9.125" style="93" customWidth="1"/>
    <col min="7944" max="7944" width="10.25" style="93" customWidth="1"/>
    <col min="7945" max="8191" width="14.375" style="93"/>
    <col min="8192" max="8192" width="4.375" style="93" customWidth="1"/>
    <col min="8193" max="8193" width="30.5" style="93" customWidth="1"/>
    <col min="8194" max="8194" width="31.75" style="93" customWidth="1"/>
    <col min="8195" max="8195" width="31.625" style="93" customWidth="1"/>
    <col min="8196" max="8196" width="8.5" style="93" customWidth="1"/>
    <col min="8197" max="8197" width="9.75" style="93" customWidth="1"/>
    <col min="8198" max="8198" width="10" style="93" customWidth="1"/>
    <col min="8199" max="8199" width="9.125" style="93" customWidth="1"/>
    <col min="8200" max="8200" width="10.25" style="93" customWidth="1"/>
    <col min="8201" max="8447" width="14.375" style="93"/>
    <col min="8448" max="8448" width="4.375" style="93" customWidth="1"/>
    <col min="8449" max="8449" width="30.5" style="93" customWidth="1"/>
    <col min="8450" max="8450" width="31.75" style="93" customWidth="1"/>
    <col min="8451" max="8451" width="31.625" style="93" customWidth="1"/>
    <col min="8452" max="8452" width="8.5" style="93" customWidth="1"/>
    <col min="8453" max="8453" width="9.75" style="93" customWidth="1"/>
    <col min="8454" max="8454" width="10" style="93" customWidth="1"/>
    <col min="8455" max="8455" width="9.125" style="93" customWidth="1"/>
    <col min="8456" max="8456" width="10.25" style="93" customWidth="1"/>
    <col min="8457" max="8703" width="14.375" style="93"/>
    <col min="8704" max="8704" width="4.375" style="93" customWidth="1"/>
    <col min="8705" max="8705" width="30.5" style="93" customWidth="1"/>
    <col min="8706" max="8706" width="31.75" style="93" customWidth="1"/>
    <col min="8707" max="8707" width="31.625" style="93" customWidth="1"/>
    <col min="8708" max="8708" width="8.5" style="93" customWidth="1"/>
    <col min="8709" max="8709" width="9.75" style="93" customWidth="1"/>
    <col min="8710" max="8710" width="10" style="93" customWidth="1"/>
    <col min="8711" max="8711" width="9.125" style="93" customWidth="1"/>
    <col min="8712" max="8712" width="10.25" style="93" customWidth="1"/>
    <col min="8713" max="8959" width="14.375" style="93"/>
    <col min="8960" max="8960" width="4.375" style="93" customWidth="1"/>
    <col min="8961" max="8961" width="30.5" style="93" customWidth="1"/>
    <col min="8962" max="8962" width="31.75" style="93" customWidth="1"/>
    <col min="8963" max="8963" width="31.625" style="93" customWidth="1"/>
    <col min="8964" max="8964" width="8.5" style="93" customWidth="1"/>
    <col min="8965" max="8965" width="9.75" style="93" customWidth="1"/>
    <col min="8966" max="8966" width="10" style="93" customWidth="1"/>
    <col min="8967" max="8967" width="9.125" style="93" customWidth="1"/>
    <col min="8968" max="8968" width="10.25" style="93" customWidth="1"/>
    <col min="8969" max="9215" width="14.375" style="93"/>
    <col min="9216" max="9216" width="4.375" style="93" customWidth="1"/>
    <col min="9217" max="9217" width="30.5" style="93" customWidth="1"/>
    <col min="9218" max="9218" width="31.75" style="93" customWidth="1"/>
    <col min="9219" max="9219" width="31.625" style="93" customWidth="1"/>
    <col min="9220" max="9220" width="8.5" style="93" customWidth="1"/>
    <col min="9221" max="9221" width="9.75" style="93" customWidth="1"/>
    <col min="9222" max="9222" width="10" style="93" customWidth="1"/>
    <col min="9223" max="9223" width="9.125" style="93" customWidth="1"/>
    <col min="9224" max="9224" width="10.25" style="93" customWidth="1"/>
    <col min="9225" max="9471" width="14.375" style="93"/>
    <col min="9472" max="9472" width="4.375" style="93" customWidth="1"/>
    <col min="9473" max="9473" width="30.5" style="93" customWidth="1"/>
    <col min="9474" max="9474" width="31.75" style="93" customWidth="1"/>
    <col min="9475" max="9475" width="31.625" style="93" customWidth="1"/>
    <col min="9476" max="9476" width="8.5" style="93" customWidth="1"/>
    <col min="9477" max="9477" width="9.75" style="93" customWidth="1"/>
    <col min="9478" max="9478" width="10" style="93" customWidth="1"/>
    <col min="9479" max="9479" width="9.125" style="93" customWidth="1"/>
    <col min="9480" max="9480" width="10.25" style="93" customWidth="1"/>
    <col min="9481" max="9727" width="14.375" style="93"/>
    <col min="9728" max="9728" width="4.375" style="93" customWidth="1"/>
    <col min="9729" max="9729" width="30.5" style="93" customWidth="1"/>
    <col min="9730" max="9730" width="31.75" style="93" customWidth="1"/>
    <col min="9731" max="9731" width="31.625" style="93" customWidth="1"/>
    <col min="9732" max="9732" width="8.5" style="93" customWidth="1"/>
    <col min="9733" max="9733" width="9.75" style="93" customWidth="1"/>
    <col min="9734" max="9734" width="10" style="93" customWidth="1"/>
    <col min="9735" max="9735" width="9.125" style="93" customWidth="1"/>
    <col min="9736" max="9736" width="10.25" style="93" customWidth="1"/>
    <col min="9737" max="9983" width="14.375" style="93"/>
    <col min="9984" max="9984" width="4.375" style="93" customWidth="1"/>
    <col min="9985" max="9985" width="30.5" style="93" customWidth="1"/>
    <col min="9986" max="9986" width="31.75" style="93" customWidth="1"/>
    <col min="9987" max="9987" width="31.625" style="93" customWidth="1"/>
    <col min="9988" max="9988" width="8.5" style="93" customWidth="1"/>
    <col min="9989" max="9989" width="9.75" style="93" customWidth="1"/>
    <col min="9990" max="9990" width="10" style="93" customWidth="1"/>
    <col min="9991" max="9991" width="9.125" style="93" customWidth="1"/>
    <col min="9992" max="9992" width="10.25" style="93" customWidth="1"/>
    <col min="9993" max="10239" width="14.375" style="93"/>
    <col min="10240" max="10240" width="4.375" style="93" customWidth="1"/>
    <col min="10241" max="10241" width="30.5" style="93" customWidth="1"/>
    <col min="10242" max="10242" width="31.75" style="93" customWidth="1"/>
    <col min="10243" max="10243" width="31.625" style="93" customWidth="1"/>
    <col min="10244" max="10244" width="8.5" style="93" customWidth="1"/>
    <col min="10245" max="10245" width="9.75" style="93" customWidth="1"/>
    <col min="10246" max="10246" width="10" style="93" customWidth="1"/>
    <col min="10247" max="10247" width="9.125" style="93" customWidth="1"/>
    <col min="10248" max="10248" width="10.25" style="93" customWidth="1"/>
    <col min="10249" max="10495" width="14.375" style="93"/>
    <col min="10496" max="10496" width="4.375" style="93" customWidth="1"/>
    <col min="10497" max="10497" width="30.5" style="93" customWidth="1"/>
    <col min="10498" max="10498" width="31.75" style="93" customWidth="1"/>
    <col min="10499" max="10499" width="31.625" style="93" customWidth="1"/>
    <col min="10500" max="10500" width="8.5" style="93" customWidth="1"/>
    <col min="10501" max="10501" width="9.75" style="93" customWidth="1"/>
    <col min="10502" max="10502" width="10" style="93" customWidth="1"/>
    <col min="10503" max="10503" width="9.125" style="93" customWidth="1"/>
    <col min="10504" max="10504" width="10.25" style="93" customWidth="1"/>
    <col min="10505" max="10751" width="14.375" style="93"/>
    <col min="10752" max="10752" width="4.375" style="93" customWidth="1"/>
    <col min="10753" max="10753" width="30.5" style="93" customWidth="1"/>
    <col min="10754" max="10754" width="31.75" style="93" customWidth="1"/>
    <col min="10755" max="10755" width="31.625" style="93" customWidth="1"/>
    <col min="10756" max="10756" width="8.5" style="93" customWidth="1"/>
    <col min="10757" max="10757" width="9.75" style="93" customWidth="1"/>
    <col min="10758" max="10758" width="10" style="93" customWidth="1"/>
    <col min="10759" max="10759" width="9.125" style="93" customWidth="1"/>
    <col min="10760" max="10760" width="10.25" style="93" customWidth="1"/>
    <col min="10761" max="11007" width="14.375" style="93"/>
    <col min="11008" max="11008" width="4.375" style="93" customWidth="1"/>
    <col min="11009" max="11009" width="30.5" style="93" customWidth="1"/>
    <col min="11010" max="11010" width="31.75" style="93" customWidth="1"/>
    <col min="11011" max="11011" width="31.625" style="93" customWidth="1"/>
    <col min="11012" max="11012" width="8.5" style="93" customWidth="1"/>
    <col min="11013" max="11013" width="9.75" style="93" customWidth="1"/>
    <col min="11014" max="11014" width="10" style="93" customWidth="1"/>
    <col min="11015" max="11015" width="9.125" style="93" customWidth="1"/>
    <col min="11016" max="11016" width="10.25" style="93" customWidth="1"/>
    <col min="11017" max="11263" width="14.375" style="93"/>
    <col min="11264" max="11264" width="4.375" style="93" customWidth="1"/>
    <col min="11265" max="11265" width="30.5" style="93" customWidth="1"/>
    <col min="11266" max="11266" width="31.75" style="93" customWidth="1"/>
    <col min="11267" max="11267" width="31.625" style="93" customWidth="1"/>
    <col min="11268" max="11268" width="8.5" style="93" customWidth="1"/>
    <col min="11269" max="11269" width="9.75" style="93" customWidth="1"/>
    <col min="11270" max="11270" width="10" style="93" customWidth="1"/>
    <col min="11271" max="11271" width="9.125" style="93" customWidth="1"/>
    <col min="11272" max="11272" width="10.25" style="93" customWidth="1"/>
    <col min="11273" max="11519" width="14.375" style="93"/>
    <col min="11520" max="11520" width="4.375" style="93" customWidth="1"/>
    <col min="11521" max="11521" width="30.5" style="93" customWidth="1"/>
    <col min="11522" max="11522" width="31.75" style="93" customWidth="1"/>
    <col min="11523" max="11523" width="31.625" style="93" customWidth="1"/>
    <col min="11524" max="11524" width="8.5" style="93" customWidth="1"/>
    <col min="11525" max="11525" width="9.75" style="93" customWidth="1"/>
    <col min="11526" max="11526" width="10" style="93" customWidth="1"/>
    <col min="11527" max="11527" width="9.125" style="93" customWidth="1"/>
    <col min="11528" max="11528" width="10.25" style="93" customWidth="1"/>
    <col min="11529" max="11775" width="14.375" style="93"/>
    <col min="11776" max="11776" width="4.375" style="93" customWidth="1"/>
    <col min="11777" max="11777" width="30.5" style="93" customWidth="1"/>
    <col min="11778" max="11778" width="31.75" style="93" customWidth="1"/>
    <col min="11779" max="11779" width="31.625" style="93" customWidth="1"/>
    <col min="11780" max="11780" width="8.5" style="93" customWidth="1"/>
    <col min="11781" max="11781" width="9.75" style="93" customWidth="1"/>
    <col min="11782" max="11782" width="10" style="93" customWidth="1"/>
    <col min="11783" max="11783" width="9.125" style="93" customWidth="1"/>
    <col min="11784" max="11784" width="10.25" style="93" customWidth="1"/>
    <col min="11785" max="12031" width="14.375" style="93"/>
    <col min="12032" max="12032" width="4.375" style="93" customWidth="1"/>
    <col min="12033" max="12033" width="30.5" style="93" customWidth="1"/>
    <col min="12034" max="12034" width="31.75" style="93" customWidth="1"/>
    <col min="12035" max="12035" width="31.625" style="93" customWidth="1"/>
    <col min="12036" max="12036" width="8.5" style="93" customWidth="1"/>
    <col min="12037" max="12037" width="9.75" style="93" customWidth="1"/>
    <col min="12038" max="12038" width="10" style="93" customWidth="1"/>
    <col min="12039" max="12039" width="9.125" style="93" customWidth="1"/>
    <col min="12040" max="12040" width="10.25" style="93" customWidth="1"/>
    <col min="12041" max="12287" width="14.375" style="93"/>
    <col min="12288" max="12288" width="4.375" style="93" customWidth="1"/>
    <col min="12289" max="12289" width="30.5" style="93" customWidth="1"/>
    <col min="12290" max="12290" width="31.75" style="93" customWidth="1"/>
    <col min="12291" max="12291" width="31.625" style="93" customWidth="1"/>
    <col min="12292" max="12292" width="8.5" style="93" customWidth="1"/>
    <col min="12293" max="12293" width="9.75" style="93" customWidth="1"/>
    <col min="12294" max="12294" width="10" style="93" customWidth="1"/>
    <col min="12295" max="12295" width="9.125" style="93" customWidth="1"/>
    <col min="12296" max="12296" width="10.25" style="93" customWidth="1"/>
    <col min="12297" max="12543" width="14.375" style="93"/>
    <col min="12544" max="12544" width="4.375" style="93" customWidth="1"/>
    <col min="12545" max="12545" width="30.5" style="93" customWidth="1"/>
    <col min="12546" max="12546" width="31.75" style="93" customWidth="1"/>
    <col min="12547" max="12547" width="31.625" style="93" customWidth="1"/>
    <col min="12548" max="12548" width="8.5" style="93" customWidth="1"/>
    <col min="12549" max="12549" width="9.75" style="93" customWidth="1"/>
    <col min="12550" max="12550" width="10" style="93" customWidth="1"/>
    <col min="12551" max="12551" width="9.125" style="93" customWidth="1"/>
    <col min="12552" max="12552" width="10.25" style="93" customWidth="1"/>
    <col min="12553" max="12799" width="14.375" style="93"/>
    <col min="12800" max="12800" width="4.375" style="93" customWidth="1"/>
    <col min="12801" max="12801" width="30.5" style="93" customWidth="1"/>
    <col min="12802" max="12802" width="31.75" style="93" customWidth="1"/>
    <col min="12803" max="12803" width="31.625" style="93" customWidth="1"/>
    <col min="12804" max="12804" width="8.5" style="93" customWidth="1"/>
    <col min="12805" max="12805" width="9.75" style="93" customWidth="1"/>
    <col min="12806" max="12806" width="10" style="93" customWidth="1"/>
    <col min="12807" max="12807" width="9.125" style="93" customWidth="1"/>
    <col min="12808" max="12808" width="10.25" style="93" customWidth="1"/>
    <col min="12809" max="13055" width="14.375" style="93"/>
    <col min="13056" max="13056" width="4.375" style="93" customWidth="1"/>
    <col min="13057" max="13057" width="30.5" style="93" customWidth="1"/>
    <col min="13058" max="13058" width="31.75" style="93" customWidth="1"/>
    <col min="13059" max="13059" width="31.625" style="93" customWidth="1"/>
    <col min="13060" max="13060" width="8.5" style="93" customWidth="1"/>
    <col min="13061" max="13061" width="9.75" style="93" customWidth="1"/>
    <col min="13062" max="13062" width="10" style="93" customWidth="1"/>
    <col min="13063" max="13063" width="9.125" style="93" customWidth="1"/>
    <col min="13064" max="13064" width="10.25" style="93" customWidth="1"/>
    <col min="13065" max="13311" width="14.375" style="93"/>
    <col min="13312" max="13312" width="4.375" style="93" customWidth="1"/>
    <col min="13313" max="13313" width="30.5" style="93" customWidth="1"/>
    <col min="13314" max="13314" width="31.75" style="93" customWidth="1"/>
    <col min="13315" max="13315" width="31.625" style="93" customWidth="1"/>
    <col min="13316" max="13316" width="8.5" style="93" customWidth="1"/>
    <col min="13317" max="13317" width="9.75" style="93" customWidth="1"/>
    <col min="13318" max="13318" width="10" style="93" customWidth="1"/>
    <col min="13319" max="13319" width="9.125" style="93" customWidth="1"/>
    <col min="13320" max="13320" width="10.25" style="93" customWidth="1"/>
    <col min="13321" max="13567" width="14.375" style="93"/>
    <col min="13568" max="13568" width="4.375" style="93" customWidth="1"/>
    <col min="13569" max="13569" width="30.5" style="93" customWidth="1"/>
    <col min="13570" max="13570" width="31.75" style="93" customWidth="1"/>
    <col min="13571" max="13571" width="31.625" style="93" customWidth="1"/>
    <col min="13572" max="13572" width="8.5" style="93" customWidth="1"/>
    <col min="13573" max="13573" width="9.75" style="93" customWidth="1"/>
    <col min="13574" max="13574" width="10" style="93" customWidth="1"/>
    <col min="13575" max="13575" width="9.125" style="93" customWidth="1"/>
    <col min="13576" max="13576" width="10.25" style="93" customWidth="1"/>
    <col min="13577" max="13823" width="14.375" style="93"/>
    <col min="13824" max="13824" width="4.375" style="93" customWidth="1"/>
    <col min="13825" max="13825" width="30.5" style="93" customWidth="1"/>
    <col min="13826" max="13826" width="31.75" style="93" customWidth="1"/>
    <col min="13827" max="13827" width="31.625" style="93" customWidth="1"/>
    <col min="13828" max="13828" width="8.5" style="93" customWidth="1"/>
    <col min="13829" max="13829" width="9.75" style="93" customWidth="1"/>
    <col min="13830" max="13830" width="10" style="93" customWidth="1"/>
    <col min="13831" max="13831" width="9.125" style="93" customWidth="1"/>
    <col min="13832" max="13832" width="10.25" style="93" customWidth="1"/>
    <col min="13833" max="14079" width="14.375" style="93"/>
    <col min="14080" max="14080" width="4.375" style="93" customWidth="1"/>
    <col min="14081" max="14081" width="30.5" style="93" customWidth="1"/>
    <col min="14082" max="14082" width="31.75" style="93" customWidth="1"/>
    <col min="14083" max="14083" width="31.625" style="93" customWidth="1"/>
    <col min="14084" max="14084" width="8.5" style="93" customWidth="1"/>
    <col min="14085" max="14085" width="9.75" style="93" customWidth="1"/>
    <col min="14086" max="14086" width="10" style="93" customWidth="1"/>
    <col min="14087" max="14087" width="9.125" style="93" customWidth="1"/>
    <col min="14088" max="14088" width="10.25" style="93" customWidth="1"/>
    <col min="14089" max="14335" width="14.375" style="93"/>
    <col min="14336" max="14336" width="4.375" style="93" customWidth="1"/>
    <col min="14337" max="14337" width="30.5" style="93" customWidth="1"/>
    <col min="14338" max="14338" width="31.75" style="93" customWidth="1"/>
    <col min="14339" max="14339" width="31.625" style="93" customWidth="1"/>
    <col min="14340" max="14340" width="8.5" style="93" customWidth="1"/>
    <col min="14341" max="14341" width="9.75" style="93" customWidth="1"/>
    <col min="14342" max="14342" width="10" style="93" customWidth="1"/>
    <col min="14343" max="14343" width="9.125" style="93" customWidth="1"/>
    <col min="14344" max="14344" width="10.25" style="93" customWidth="1"/>
    <col min="14345" max="14591" width="14.375" style="93"/>
    <col min="14592" max="14592" width="4.375" style="93" customWidth="1"/>
    <col min="14593" max="14593" width="30.5" style="93" customWidth="1"/>
    <col min="14594" max="14594" width="31.75" style="93" customWidth="1"/>
    <col min="14595" max="14595" width="31.625" style="93" customWidth="1"/>
    <col min="14596" max="14596" width="8.5" style="93" customWidth="1"/>
    <col min="14597" max="14597" width="9.75" style="93" customWidth="1"/>
    <col min="14598" max="14598" width="10" style="93" customWidth="1"/>
    <col min="14599" max="14599" width="9.125" style="93" customWidth="1"/>
    <col min="14600" max="14600" width="10.25" style="93" customWidth="1"/>
    <col min="14601" max="14847" width="14.375" style="93"/>
    <col min="14848" max="14848" width="4.375" style="93" customWidth="1"/>
    <col min="14849" max="14849" width="30.5" style="93" customWidth="1"/>
    <col min="14850" max="14850" width="31.75" style="93" customWidth="1"/>
    <col min="14851" max="14851" width="31.625" style="93" customWidth="1"/>
    <col min="14852" max="14852" width="8.5" style="93" customWidth="1"/>
    <col min="14853" max="14853" width="9.75" style="93" customWidth="1"/>
    <col min="14854" max="14854" width="10" style="93" customWidth="1"/>
    <col min="14855" max="14855" width="9.125" style="93" customWidth="1"/>
    <col min="14856" max="14856" width="10.25" style="93" customWidth="1"/>
    <col min="14857" max="15103" width="14.375" style="93"/>
    <col min="15104" max="15104" width="4.375" style="93" customWidth="1"/>
    <col min="15105" max="15105" width="30.5" style="93" customWidth="1"/>
    <col min="15106" max="15106" width="31.75" style="93" customWidth="1"/>
    <col min="15107" max="15107" width="31.625" style="93" customWidth="1"/>
    <col min="15108" max="15108" width="8.5" style="93" customWidth="1"/>
    <col min="15109" max="15109" width="9.75" style="93" customWidth="1"/>
    <col min="15110" max="15110" width="10" style="93" customWidth="1"/>
    <col min="15111" max="15111" width="9.125" style="93" customWidth="1"/>
    <col min="15112" max="15112" width="10.25" style="93" customWidth="1"/>
    <col min="15113" max="15359" width="14.375" style="93"/>
    <col min="15360" max="15360" width="4.375" style="93" customWidth="1"/>
    <col min="15361" max="15361" width="30.5" style="93" customWidth="1"/>
    <col min="15362" max="15362" width="31.75" style="93" customWidth="1"/>
    <col min="15363" max="15363" width="31.625" style="93" customWidth="1"/>
    <col min="15364" max="15364" width="8.5" style="93" customWidth="1"/>
    <col min="15365" max="15365" width="9.75" style="93" customWidth="1"/>
    <col min="15366" max="15366" width="10" style="93" customWidth="1"/>
    <col min="15367" max="15367" width="9.125" style="93" customWidth="1"/>
    <col min="15368" max="15368" width="10.25" style="93" customWidth="1"/>
    <col min="15369" max="15615" width="14.375" style="93"/>
    <col min="15616" max="15616" width="4.375" style="93" customWidth="1"/>
    <col min="15617" max="15617" width="30.5" style="93" customWidth="1"/>
    <col min="15618" max="15618" width="31.75" style="93" customWidth="1"/>
    <col min="15619" max="15619" width="31.625" style="93" customWidth="1"/>
    <col min="15620" max="15620" width="8.5" style="93" customWidth="1"/>
    <col min="15621" max="15621" width="9.75" style="93" customWidth="1"/>
    <col min="15622" max="15622" width="10" style="93" customWidth="1"/>
    <col min="15623" max="15623" width="9.125" style="93" customWidth="1"/>
    <col min="15624" max="15624" width="10.25" style="93" customWidth="1"/>
    <col min="15625" max="15871" width="14.375" style="93"/>
    <col min="15872" max="15872" width="4.375" style="93" customWidth="1"/>
    <col min="15873" max="15873" width="30.5" style="93" customWidth="1"/>
    <col min="15874" max="15874" width="31.75" style="93" customWidth="1"/>
    <col min="15875" max="15875" width="31.625" style="93" customWidth="1"/>
    <col min="15876" max="15876" width="8.5" style="93" customWidth="1"/>
    <col min="15877" max="15877" width="9.75" style="93" customWidth="1"/>
    <col min="15878" max="15878" width="10" style="93" customWidth="1"/>
    <col min="15879" max="15879" width="9.125" style="93" customWidth="1"/>
    <col min="15880" max="15880" width="10.25" style="93" customWidth="1"/>
    <col min="15881" max="16127" width="14.375" style="93"/>
    <col min="16128" max="16128" width="4.375" style="93" customWidth="1"/>
    <col min="16129" max="16129" width="30.5" style="93" customWidth="1"/>
    <col min="16130" max="16130" width="31.75" style="93" customWidth="1"/>
    <col min="16131" max="16131" width="31.625" style="93" customWidth="1"/>
    <col min="16132" max="16132" width="8.5" style="93" customWidth="1"/>
    <col min="16133" max="16133" width="9.75" style="93" customWidth="1"/>
    <col min="16134" max="16134" width="10" style="93" customWidth="1"/>
    <col min="16135" max="16135" width="9.125" style="93" customWidth="1"/>
    <col min="16136" max="16136" width="10.25" style="93" customWidth="1"/>
    <col min="16137" max="16384" width="14.375" style="93"/>
  </cols>
  <sheetData>
    <row r="1" spans="1:8" ht="15.75" customHeight="1" x14ac:dyDescent="0.25">
      <c r="A1" s="196" t="s">
        <v>426</v>
      </c>
      <c r="B1" s="195"/>
      <c r="C1" s="195"/>
      <c r="D1" s="195"/>
      <c r="E1" s="195"/>
      <c r="F1" s="195"/>
      <c r="G1" s="195"/>
      <c r="H1" s="195"/>
    </row>
    <row r="2" spans="1:8" ht="34.5" customHeight="1" x14ac:dyDescent="0.25">
      <c r="A2" s="197" t="s">
        <v>428</v>
      </c>
      <c r="B2" s="198"/>
      <c r="C2" s="198"/>
      <c r="D2" s="198"/>
      <c r="E2" s="198"/>
      <c r="F2" s="198"/>
      <c r="G2" s="198"/>
      <c r="H2" s="198"/>
    </row>
    <row r="3" spans="1:8" ht="20.25" customHeight="1" x14ac:dyDescent="0.25">
      <c r="A3" s="199" t="s">
        <v>143</v>
      </c>
      <c r="B3" s="199" t="s">
        <v>239</v>
      </c>
      <c r="C3" s="199" t="s">
        <v>240</v>
      </c>
      <c r="D3" s="199" t="s">
        <v>144</v>
      </c>
      <c r="E3" s="200"/>
      <c r="F3" s="200"/>
      <c r="G3" s="200"/>
      <c r="H3" s="199" t="s">
        <v>145</v>
      </c>
    </row>
    <row r="4" spans="1:8" ht="48" customHeight="1" x14ac:dyDescent="0.25">
      <c r="A4" s="200"/>
      <c r="B4" s="200"/>
      <c r="C4" s="200"/>
      <c r="D4" s="94" t="s">
        <v>146</v>
      </c>
      <c r="E4" s="94" t="s">
        <v>308</v>
      </c>
      <c r="F4" s="94" t="s">
        <v>147</v>
      </c>
      <c r="G4" s="94" t="s">
        <v>309</v>
      </c>
      <c r="H4" s="200"/>
    </row>
    <row r="5" spans="1:8" ht="34.5" customHeight="1" x14ac:dyDescent="0.25">
      <c r="A5" s="95"/>
      <c r="B5" s="96" t="s">
        <v>66</v>
      </c>
      <c r="C5" s="94"/>
      <c r="D5" s="97">
        <f>D6+D21+D33+D50+D56+D63</f>
        <v>4876</v>
      </c>
      <c r="E5" s="97">
        <f>E6+E21+E33+E50+E56+E63</f>
        <v>1906</v>
      </c>
      <c r="F5" s="97">
        <f>F6+F21+F33+F50+F56+F63</f>
        <v>2947</v>
      </c>
      <c r="G5" s="97">
        <f>G6+G21+G33+G50+G56+G63</f>
        <v>3</v>
      </c>
      <c r="H5" s="94"/>
    </row>
    <row r="6" spans="1:8" ht="34.5" customHeight="1" x14ac:dyDescent="0.25">
      <c r="A6" s="95" t="s">
        <v>6</v>
      </c>
      <c r="B6" s="105" t="s">
        <v>7</v>
      </c>
      <c r="C6" s="99"/>
      <c r="D6" s="97">
        <f>SUM(D7:D20)</f>
        <v>255</v>
      </c>
      <c r="E6" s="97">
        <f>SUM(E7:E20)</f>
        <v>212</v>
      </c>
      <c r="F6" s="97">
        <f>SUM(F7:F20)</f>
        <v>43</v>
      </c>
      <c r="G6" s="97">
        <f>SUM(G7:G20)</f>
        <v>0</v>
      </c>
      <c r="H6" s="94"/>
    </row>
    <row r="7" spans="1:8" ht="33.75" customHeight="1" x14ac:dyDescent="0.25">
      <c r="A7" s="100">
        <v>1</v>
      </c>
      <c r="B7" s="101" t="s">
        <v>67</v>
      </c>
      <c r="C7" s="101" t="s">
        <v>148</v>
      </c>
      <c r="D7" s="102">
        <v>46</v>
      </c>
      <c r="E7" s="102">
        <v>3</v>
      </c>
      <c r="F7" s="102">
        <v>43</v>
      </c>
      <c r="G7" s="102"/>
      <c r="H7" s="103"/>
    </row>
    <row r="8" spans="1:8" ht="54" customHeight="1" x14ac:dyDescent="0.25">
      <c r="A8" s="100">
        <v>2</v>
      </c>
      <c r="B8" s="101" t="s">
        <v>9</v>
      </c>
      <c r="C8" s="101" t="s">
        <v>149</v>
      </c>
      <c r="D8" s="102">
        <v>32</v>
      </c>
      <c r="E8" s="102">
        <v>32</v>
      </c>
      <c r="F8" s="102"/>
      <c r="G8" s="102"/>
      <c r="H8" s="103" t="s">
        <v>346</v>
      </c>
    </row>
    <row r="9" spans="1:8" ht="31.5" x14ac:dyDescent="0.25">
      <c r="A9" s="100">
        <v>3</v>
      </c>
      <c r="B9" s="101" t="s">
        <v>70</v>
      </c>
      <c r="C9" s="101" t="s">
        <v>150</v>
      </c>
      <c r="D9" s="102">
        <v>5</v>
      </c>
      <c r="E9" s="102">
        <v>5</v>
      </c>
      <c r="F9" s="102"/>
      <c r="G9" s="102"/>
      <c r="H9" s="103"/>
    </row>
    <row r="10" spans="1:8" ht="31.5" x14ac:dyDescent="0.25">
      <c r="A10" s="100">
        <v>4</v>
      </c>
      <c r="B10" s="101" t="s">
        <v>72</v>
      </c>
      <c r="C10" s="101" t="s">
        <v>151</v>
      </c>
      <c r="D10" s="102">
        <v>7</v>
      </c>
      <c r="E10" s="102">
        <v>7</v>
      </c>
      <c r="F10" s="102"/>
      <c r="G10" s="102"/>
      <c r="H10" s="103"/>
    </row>
    <row r="11" spans="1:8" ht="31.5" x14ac:dyDescent="0.25">
      <c r="A11" s="100">
        <v>5</v>
      </c>
      <c r="B11" s="101" t="s">
        <v>74</v>
      </c>
      <c r="C11" s="101" t="s">
        <v>152</v>
      </c>
      <c r="D11" s="102">
        <v>4</v>
      </c>
      <c r="E11" s="102">
        <v>4</v>
      </c>
      <c r="F11" s="102"/>
      <c r="G11" s="102"/>
      <c r="H11" s="103"/>
    </row>
    <row r="12" spans="1:8" ht="30" customHeight="1" x14ac:dyDescent="0.25">
      <c r="A12" s="100">
        <v>6</v>
      </c>
      <c r="B12" s="101" t="s">
        <v>75</v>
      </c>
      <c r="C12" s="101"/>
      <c r="D12" s="102"/>
      <c r="E12" s="102"/>
      <c r="F12" s="102"/>
      <c r="G12" s="102"/>
      <c r="H12" s="103" t="s">
        <v>153</v>
      </c>
    </row>
    <row r="13" spans="1:8" ht="24.75" customHeight="1" x14ac:dyDescent="0.25">
      <c r="A13" s="100">
        <v>7</v>
      </c>
      <c r="B13" s="101" t="s">
        <v>76</v>
      </c>
      <c r="C13" s="101"/>
      <c r="D13" s="102"/>
      <c r="E13" s="102"/>
      <c r="F13" s="102"/>
      <c r="G13" s="102"/>
      <c r="H13" s="103" t="s">
        <v>154</v>
      </c>
    </row>
    <row r="14" spans="1:8" ht="31.5" x14ac:dyDescent="0.25">
      <c r="A14" s="100">
        <v>8</v>
      </c>
      <c r="B14" s="101" t="s">
        <v>14</v>
      </c>
      <c r="C14" s="101" t="s">
        <v>155</v>
      </c>
      <c r="D14" s="102">
        <v>1</v>
      </c>
      <c r="E14" s="102">
        <v>1</v>
      </c>
      <c r="F14" s="102"/>
      <c r="G14" s="102"/>
      <c r="H14" s="103"/>
    </row>
    <row r="15" spans="1:8" ht="31.5" x14ac:dyDescent="0.25">
      <c r="A15" s="100">
        <v>9</v>
      </c>
      <c r="B15" s="101" t="s">
        <v>78</v>
      </c>
      <c r="C15" s="101" t="s">
        <v>156</v>
      </c>
      <c r="D15" s="102">
        <v>5</v>
      </c>
      <c r="E15" s="102">
        <v>5</v>
      </c>
      <c r="F15" s="102"/>
      <c r="G15" s="102"/>
      <c r="H15" s="103"/>
    </row>
    <row r="16" spans="1:8" ht="31.5" x14ac:dyDescent="0.25">
      <c r="A16" s="100">
        <v>10</v>
      </c>
      <c r="B16" s="101" t="s">
        <v>80</v>
      </c>
      <c r="C16" s="103" t="s">
        <v>157</v>
      </c>
      <c r="D16" s="102">
        <v>58</v>
      </c>
      <c r="E16" s="102">
        <v>58</v>
      </c>
      <c r="F16" s="102"/>
      <c r="G16" s="102"/>
      <c r="H16" s="103"/>
    </row>
    <row r="17" spans="1:8" ht="31.5" x14ac:dyDescent="0.25">
      <c r="A17" s="100">
        <v>11</v>
      </c>
      <c r="B17" s="101" t="s">
        <v>12</v>
      </c>
      <c r="C17" s="101" t="s">
        <v>158</v>
      </c>
      <c r="D17" s="102">
        <v>59</v>
      </c>
      <c r="E17" s="102">
        <f>91-32</f>
        <v>59</v>
      </c>
      <c r="F17" s="102"/>
      <c r="G17" s="102"/>
      <c r="H17" s="103"/>
    </row>
    <row r="18" spans="1:8" ht="31.5" x14ac:dyDescent="0.25">
      <c r="A18" s="100">
        <v>12</v>
      </c>
      <c r="B18" s="101" t="s">
        <v>82</v>
      </c>
      <c r="C18" s="101" t="s">
        <v>159</v>
      </c>
      <c r="D18" s="102">
        <v>4</v>
      </c>
      <c r="E18" s="102">
        <v>4</v>
      </c>
      <c r="F18" s="102"/>
      <c r="G18" s="102"/>
      <c r="H18" s="103"/>
    </row>
    <row r="19" spans="1:8" ht="31.5" x14ac:dyDescent="0.25">
      <c r="A19" s="100">
        <v>13</v>
      </c>
      <c r="B19" s="101" t="s">
        <v>83</v>
      </c>
      <c r="C19" s="101" t="s">
        <v>160</v>
      </c>
      <c r="D19" s="102">
        <v>15</v>
      </c>
      <c r="E19" s="102">
        <v>15</v>
      </c>
      <c r="F19" s="102"/>
      <c r="G19" s="102"/>
      <c r="H19" s="103"/>
    </row>
    <row r="20" spans="1:8" ht="31.5" x14ac:dyDescent="0.25">
      <c r="A20" s="100">
        <v>14</v>
      </c>
      <c r="B20" s="101" t="s">
        <v>84</v>
      </c>
      <c r="C20" s="101" t="s">
        <v>161</v>
      </c>
      <c r="D20" s="102">
        <v>19</v>
      </c>
      <c r="E20" s="102">
        <v>19</v>
      </c>
      <c r="F20" s="102"/>
      <c r="G20" s="102"/>
      <c r="H20" s="103"/>
    </row>
    <row r="21" spans="1:8" ht="27" customHeight="1" x14ac:dyDescent="0.25">
      <c r="A21" s="95" t="s">
        <v>33</v>
      </c>
      <c r="B21" s="98" t="s">
        <v>85</v>
      </c>
      <c r="C21" s="104"/>
      <c r="D21" s="97">
        <f>SUM(D22:D32)</f>
        <v>257</v>
      </c>
      <c r="E21" s="97">
        <f>SUM(E23:E32)</f>
        <v>199</v>
      </c>
      <c r="F21" s="97">
        <f>SUM(F23:F32)</f>
        <v>47</v>
      </c>
      <c r="G21" s="97">
        <f>SUM(G23:G32)</f>
        <v>0</v>
      </c>
      <c r="H21" s="94"/>
    </row>
    <row r="22" spans="1:8" ht="47.25" x14ac:dyDescent="0.25">
      <c r="A22" s="100">
        <v>1</v>
      </c>
      <c r="B22" s="101" t="s">
        <v>32</v>
      </c>
      <c r="C22" s="101" t="s">
        <v>162</v>
      </c>
      <c r="D22" s="102">
        <v>11</v>
      </c>
      <c r="E22" s="102">
        <v>11</v>
      </c>
      <c r="F22" s="102"/>
      <c r="G22" s="102"/>
      <c r="H22" s="103"/>
    </row>
    <row r="23" spans="1:8" ht="32.25" customHeight="1" x14ac:dyDescent="0.25">
      <c r="A23" s="100">
        <v>2</v>
      </c>
      <c r="B23" s="101" t="s">
        <v>30</v>
      </c>
      <c r="C23" s="101"/>
      <c r="D23" s="102"/>
      <c r="E23" s="102"/>
      <c r="F23" s="102"/>
      <c r="G23" s="102"/>
      <c r="H23" s="103" t="s">
        <v>163</v>
      </c>
    </row>
    <row r="24" spans="1:8" ht="31.5" x14ac:dyDescent="0.25">
      <c r="A24" s="100">
        <v>3</v>
      </c>
      <c r="B24" s="101" t="s">
        <v>86</v>
      </c>
      <c r="C24" s="101" t="s">
        <v>164</v>
      </c>
      <c r="D24" s="102">
        <v>66</v>
      </c>
      <c r="E24" s="102">
        <v>20</v>
      </c>
      <c r="F24" s="102">
        <v>46</v>
      </c>
      <c r="G24" s="102"/>
      <c r="H24" s="103"/>
    </row>
    <row r="25" spans="1:8" ht="31.5" x14ac:dyDescent="0.25">
      <c r="A25" s="100">
        <v>4</v>
      </c>
      <c r="B25" s="101" t="s">
        <v>88</v>
      </c>
      <c r="C25" s="101" t="s">
        <v>165</v>
      </c>
      <c r="D25" s="102">
        <v>1</v>
      </c>
      <c r="E25" s="102">
        <v>1</v>
      </c>
      <c r="F25" s="102"/>
      <c r="G25" s="102"/>
      <c r="H25" s="103"/>
    </row>
    <row r="26" spans="1:8" ht="31.5" x14ac:dyDescent="0.25">
      <c r="A26" s="100">
        <v>5</v>
      </c>
      <c r="B26" s="101" t="s">
        <v>24</v>
      </c>
      <c r="C26" s="101" t="s">
        <v>166</v>
      </c>
      <c r="D26" s="102">
        <v>2</v>
      </c>
      <c r="E26" s="102">
        <v>2</v>
      </c>
      <c r="F26" s="102"/>
      <c r="G26" s="102"/>
      <c r="H26" s="103"/>
    </row>
    <row r="27" spans="1:8" ht="31.5" x14ac:dyDescent="0.25">
      <c r="A27" s="100">
        <v>6</v>
      </c>
      <c r="B27" s="101" t="s">
        <v>22</v>
      </c>
      <c r="C27" s="101" t="s">
        <v>167</v>
      </c>
      <c r="D27" s="102">
        <v>93</v>
      </c>
      <c r="E27" s="102">
        <v>93</v>
      </c>
      <c r="F27" s="102"/>
      <c r="G27" s="102"/>
      <c r="H27" s="103"/>
    </row>
    <row r="28" spans="1:8" ht="31.5" x14ac:dyDescent="0.25">
      <c r="A28" s="100">
        <v>7</v>
      </c>
      <c r="B28" s="101" t="s">
        <v>26</v>
      </c>
      <c r="C28" s="101" t="s">
        <v>168</v>
      </c>
      <c r="D28" s="102">
        <v>75</v>
      </c>
      <c r="E28" s="102">
        <v>74</v>
      </c>
      <c r="F28" s="102">
        <v>1</v>
      </c>
      <c r="G28" s="102"/>
      <c r="H28" s="103"/>
    </row>
    <row r="29" spans="1:8" ht="31.5" x14ac:dyDescent="0.25">
      <c r="A29" s="100">
        <v>8</v>
      </c>
      <c r="B29" s="101" t="s">
        <v>90</v>
      </c>
      <c r="C29" s="101"/>
      <c r="D29" s="102"/>
      <c r="E29" s="102"/>
      <c r="F29" s="102"/>
      <c r="G29" s="102"/>
      <c r="H29" s="103" t="s">
        <v>169</v>
      </c>
    </row>
    <row r="30" spans="1:8" ht="47.25" x14ac:dyDescent="0.25">
      <c r="A30" s="100">
        <v>9</v>
      </c>
      <c r="B30" s="101" t="s">
        <v>91</v>
      </c>
      <c r="C30" s="101" t="s">
        <v>170</v>
      </c>
      <c r="D30" s="102">
        <v>1</v>
      </c>
      <c r="E30" s="102">
        <v>1</v>
      </c>
      <c r="F30" s="102"/>
      <c r="G30" s="102"/>
      <c r="H30" s="103"/>
    </row>
    <row r="31" spans="1:8" ht="31.5" x14ac:dyDescent="0.25">
      <c r="A31" s="100">
        <v>10</v>
      </c>
      <c r="B31" s="101" t="s">
        <v>92</v>
      </c>
      <c r="C31" s="101" t="s">
        <v>171</v>
      </c>
      <c r="D31" s="102">
        <v>8</v>
      </c>
      <c r="E31" s="102">
        <v>8</v>
      </c>
      <c r="F31" s="102"/>
      <c r="G31" s="102"/>
      <c r="H31" s="103"/>
    </row>
    <row r="32" spans="1:8" ht="30" customHeight="1" x14ac:dyDescent="0.25">
      <c r="A32" s="100">
        <v>11</v>
      </c>
      <c r="B32" s="101" t="s">
        <v>93</v>
      </c>
      <c r="C32" s="101"/>
      <c r="D32" s="102"/>
      <c r="E32" s="102"/>
      <c r="F32" s="102"/>
      <c r="G32" s="102"/>
      <c r="H32" s="103" t="s">
        <v>172</v>
      </c>
    </row>
    <row r="33" spans="1:8" ht="47.25" x14ac:dyDescent="0.25">
      <c r="A33" s="95" t="s">
        <v>95</v>
      </c>
      <c r="B33" s="105" t="s">
        <v>419</v>
      </c>
      <c r="C33" s="104"/>
      <c r="D33" s="97">
        <f>D34+D41</f>
        <v>409</v>
      </c>
      <c r="E33" s="97">
        <f>E34+E41</f>
        <v>199</v>
      </c>
      <c r="F33" s="97">
        <f>F34+F41</f>
        <v>210</v>
      </c>
      <c r="G33" s="97">
        <f>G34+G41</f>
        <v>0</v>
      </c>
      <c r="H33" s="94"/>
    </row>
    <row r="34" spans="1:8" ht="15.75" hidden="1" x14ac:dyDescent="0.25">
      <c r="A34" s="95"/>
      <c r="B34" s="98" t="s">
        <v>96</v>
      </c>
      <c r="C34" s="104"/>
      <c r="D34" s="97">
        <f>SUM(D35:D40)</f>
        <v>183</v>
      </c>
      <c r="E34" s="97">
        <f>SUM(E35:E40)</f>
        <v>138</v>
      </c>
      <c r="F34" s="97">
        <f>SUM(F35:F40)</f>
        <v>45</v>
      </c>
      <c r="G34" s="97">
        <f>SUM(G35:G40)</f>
        <v>0</v>
      </c>
      <c r="H34" s="94"/>
    </row>
    <row r="35" spans="1:8" ht="31.5" x14ac:dyDescent="0.25">
      <c r="A35" s="100">
        <v>1</v>
      </c>
      <c r="B35" s="101" t="s">
        <v>36</v>
      </c>
      <c r="C35" s="101" t="s">
        <v>173</v>
      </c>
      <c r="D35" s="102">
        <v>135</v>
      </c>
      <c r="E35" s="102">
        <f>D35-F35</f>
        <v>124</v>
      </c>
      <c r="F35" s="102">
        <v>11</v>
      </c>
      <c r="G35" s="102"/>
      <c r="H35" s="103"/>
    </row>
    <row r="36" spans="1:8" ht="34.5" customHeight="1" x14ac:dyDescent="0.25">
      <c r="A36" s="100">
        <v>2</v>
      </c>
      <c r="B36" s="101" t="s">
        <v>37</v>
      </c>
      <c r="C36" s="101"/>
      <c r="D36" s="102"/>
      <c r="E36" s="102"/>
      <c r="F36" s="102"/>
      <c r="G36" s="102"/>
      <c r="H36" s="103" t="s">
        <v>174</v>
      </c>
    </row>
    <row r="37" spans="1:8" ht="31.5" x14ac:dyDescent="0.25">
      <c r="A37" s="100">
        <v>3</v>
      </c>
      <c r="B37" s="101" t="s">
        <v>97</v>
      </c>
      <c r="C37" s="101"/>
      <c r="D37" s="102"/>
      <c r="E37" s="102"/>
      <c r="F37" s="102"/>
      <c r="G37" s="102"/>
      <c r="H37" s="103" t="s">
        <v>169</v>
      </c>
    </row>
    <row r="38" spans="1:8" ht="33" customHeight="1" x14ac:dyDescent="0.25">
      <c r="A38" s="100">
        <v>4</v>
      </c>
      <c r="B38" s="101" t="s">
        <v>38</v>
      </c>
      <c r="C38" s="101"/>
      <c r="D38" s="102"/>
      <c r="E38" s="102"/>
      <c r="F38" s="102"/>
      <c r="G38" s="102"/>
      <c r="H38" s="103" t="s">
        <v>175</v>
      </c>
    </row>
    <row r="39" spans="1:8" ht="31.5" x14ac:dyDescent="0.25">
      <c r="A39" s="100">
        <v>5</v>
      </c>
      <c r="B39" s="101" t="s">
        <v>39</v>
      </c>
      <c r="C39" s="101" t="s">
        <v>176</v>
      </c>
      <c r="D39" s="102">
        <v>3</v>
      </c>
      <c r="E39" s="102">
        <v>3</v>
      </c>
      <c r="F39" s="102"/>
      <c r="G39" s="102"/>
      <c r="H39" s="103"/>
    </row>
    <row r="40" spans="1:8" ht="31.5" x14ac:dyDescent="0.25">
      <c r="A40" s="100">
        <v>6</v>
      </c>
      <c r="B40" s="101" t="s">
        <v>40</v>
      </c>
      <c r="C40" s="101" t="s">
        <v>177</v>
      </c>
      <c r="D40" s="102">
        <v>45</v>
      </c>
      <c r="E40" s="102">
        <v>11</v>
      </c>
      <c r="F40" s="102">
        <v>34</v>
      </c>
      <c r="G40" s="102"/>
      <c r="H40" s="103"/>
    </row>
    <row r="41" spans="1:8" ht="25.5" hidden="1" customHeight="1" x14ac:dyDescent="0.25">
      <c r="A41" s="95"/>
      <c r="B41" s="98" t="s">
        <v>100</v>
      </c>
      <c r="C41" s="104"/>
      <c r="D41" s="97">
        <f>SUM(D42:D49)</f>
        <v>226</v>
      </c>
      <c r="E41" s="97">
        <f>SUM(E42:E49)</f>
        <v>61</v>
      </c>
      <c r="F41" s="97">
        <f>SUM(F42:F49)</f>
        <v>165</v>
      </c>
      <c r="G41" s="97">
        <f>SUM(G42:G49)</f>
        <v>0</v>
      </c>
      <c r="H41" s="94"/>
    </row>
    <row r="42" spans="1:8" ht="47.25" x14ac:dyDescent="0.25">
      <c r="A42" s="100">
        <v>7</v>
      </c>
      <c r="B42" s="101" t="s">
        <v>101</v>
      </c>
      <c r="C42" s="101" t="s">
        <v>178</v>
      </c>
      <c r="D42" s="102">
        <v>45</v>
      </c>
      <c r="E42" s="102">
        <v>45</v>
      </c>
      <c r="F42" s="102"/>
      <c r="G42" s="102"/>
      <c r="H42" s="103"/>
    </row>
    <row r="43" spans="1:8" ht="31.5" x14ac:dyDescent="0.25">
      <c r="A43" s="100">
        <v>8</v>
      </c>
      <c r="B43" s="101" t="s">
        <v>103</v>
      </c>
      <c r="C43" s="101"/>
      <c r="D43" s="102"/>
      <c r="E43" s="102"/>
      <c r="F43" s="102"/>
      <c r="G43" s="102"/>
      <c r="H43" s="103" t="s">
        <v>169</v>
      </c>
    </row>
    <row r="44" spans="1:8" ht="31.5" x14ac:dyDescent="0.25">
      <c r="A44" s="100">
        <v>9</v>
      </c>
      <c r="B44" s="101" t="s">
        <v>104</v>
      </c>
      <c r="C44" s="101" t="s">
        <v>179</v>
      </c>
      <c r="D44" s="102">
        <v>4</v>
      </c>
      <c r="E44" s="102">
        <v>4</v>
      </c>
      <c r="F44" s="102"/>
      <c r="G44" s="102"/>
      <c r="H44" s="103"/>
    </row>
    <row r="45" spans="1:8" ht="36.75" customHeight="1" x14ac:dyDescent="0.25">
      <c r="A45" s="100">
        <v>10</v>
      </c>
      <c r="B45" s="101" t="s">
        <v>105</v>
      </c>
      <c r="C45" s="101"/>
      <c r="D45" s="102"/>
      <c r="E45" s="102"/>
      <c r="F45" s="102"/>
      <c r="G45" s="102"/>
      <c r="H45" s="103" t="s">
        <v>216</v>
      </c>
    </row>
    <row r="46" spans="1:8" ht="31.5" x14ac:dyDescent="0.25">
      <c r="A46" s="100">
        <v>11</v>
      </c>
      <c r="B46" s="101" t="s">
        <v>106</v>
      </c>
      <c r="C46" s="101" t="s">
        <v>215</v>
      </c>
      <c r="D46" s="102">
        <v>8</v>
      </c>
      <c r="E46" s="102">
        <v>8</v>
      </c>
      <c r="F46" s="102"/>
      <c r="G46" s="102"/>
      <c r="H46" s="103" t="s">
        <v>169</v>
      </c>
    </row>
    <row r="47" spans="1:8" ht="36" customHeight="1" x14ac:dyDescent="0.25">
      <c r="A47" s="100">
        <v>12</v>
      </c>
      <c r="B47" s="101" t="s">
        <v>41</v>
      </c>
      <c r="C47" s="101"/>
      <c r="D47" s="102"/>
      <c r="E47" s="102"/>
      <c r="F47" s="102"/>
      <c r="G47" s="102"/>
      <c r="H47" s="103" t="s">
        <v>180</v>
      </c>
    </row>
    <row r="48" spans="1:8" ht="31.5" x14ac:dyDescent="0.25">
      <c r="A48" s="100">
        <v>13</v>
      </c>
      <c r="B48" s="101" t="s">
        <v>108</v>
      </c>
      <c r="C48" s="101" t="s">
        <v>181</v>
      </c>
      <c r="D48" s="102">
        <v>165</v>
      </c>
      <c r="E48" s="102"/>
      <c r="F48" s="102">
        <v>165</v>
      </c>
      <c r="G48" s="102"/>
      <c r="H48" s="103"/>
    </row>
    <row r="49" spans="1:8" ht="31.5" x14ac:dyDescent="0.25">
      <c r="A49" s="100">
        <v>14</v>
      </c>
      <c r="B49" s="101" t="s">
        <v>42</v>
      </c>
      <c r="C49" s="101" t="s">
        <v>182</v>
      </c>
      <c r="D49" s="102">
        <v>4</v>
      </c>
      <c r="E49" s="102">
        <v>4</v>
      </c>
      <c r="F49" s="102"/>
      <c r="G49" s="102"/>
      <c r="H49" s="103"/>
    </row>
    <row r="50" spans="1:8" ht="15.75" x14ac:dyDescent="0.25">
      <c r="A50" s="95" t="s">
        <v>99</v>
      </c>
      <c r="B50" s="98" t="s">
        <v>45</v>
      </c>
      <c r="C50" s="104"/>
      <c r="D50" s="97">
        <f>SUM(D51:D55)</f>
        <v>1221</v>
      </c>
      <c r="E50" s="97">
        <f>SUM(E51:E55)</f>
        <v>761</v>
      </c>
      <c r="F50" s="97">
        <f>SUM(F51:F55)</f>
        <v>457</v>
      </c>
      <c r="G50" s="97">
        <f>SUM(G51:G55)</f>
        <v>3</v>
      </c>
      <c r="H50" s="94"/>
    </row>
    <row r="51" spans="1:8" ht="31.5" x14ac:dyDescent="0.25">
      <c r="A51" s="100">
        <v>1</v>
      </c>
      <c r="B51" s="101" t="s">
        <v>46</v>
      </c>
      <c r="C51" s="101" t="s">
        <v>183</v>
      </c>
      <c r="D51" s="102">
        <v>2</v>
      </c>
      <c r="E51" s="102">
        <v>2</v>
      </c>
      <c r="F51" s="102"/>
      <c r="G51" s="102"/>
      <c r="H51" s="103"/>
    </row>
    <row r="52" spans="1:8" ht="31.5" x14ac:dyDescent="0.25">
      <c r="A52" s="100">
        <v>2</v>
      </c>
      <c r="B52" s="101" t="s">
        <v>110</v>
      </c>
      <c r="C52" s="101" t="s">
        <v>184</v>
      </c>
      <c r="D52" s="102">
        <v>1015</v>
      </c>
      <c r="E52" s="102">
        <v>694</v>
      </c>
      <c r="F52" s="102">
        <v>321</v>
      </c>
      <c r="G52" s="102"/>
      <c r="H52" s="103"/>
    </row>
    <row r="53" spans="1:8" ht="33.75" customHeight="1" x14ac:dyDescent="0.25">
      <c r="A53" s="100">
        <v>3</v>
      </c>
      <c r="B53" s="101" t="s">
        <v>47</v>
      </c>
      <c r="C53" s="101"/>
      <c r="D53" s="102"/>
      <c r="E53" s="102"/>
      <c r="F53" s="102"/>
      <c r="G53" s="102"/>
      <c r="H53" s="103" t="s">
        <v>185</v>
      </c>
    </row>
    <row r="54" spans="1:8" ht="31.5" x14ac:dyDescent="0.25">
      <c r="A54" s="100">
        <v>4</v>
      </c>
      <c r="B54" s="101" t="s">
        <v>112</v>
      </c>
      <c r="C54" s="101" t="s">
        <v>186</v>
      </c>
      <c r="D54" s="102">
        <v>145</v>
      </c>
      <c r="E54" s="102">
        <v>6</v>
      </c>
      <c r="F54" s="102">
        <v>136</v>
      </c>
      <c r="G54" s="102">
        <v>3</v>
      </c>
      <c r="H54" s="103"/>
    </row>
    <row r="55" spans="1:8" ht="31.5" x14ac:dyDescent="0.25">
      <c r="A55" s="100">
        <v>5</v>
      </c>
      <c r="B55" s="101" t="s">
        <v>114</v>
      </c>
      <c r="C55" s="101" t="s">
        <v>187</v>
      </c>
      <c r="D55" s="102">
        <v>59</v>
      </c>
      <c r="E55" s="102">
        <v>59</v>
      </c>
      <c r="F55" s="102"/>
      <c r="G55" s="102"/>
      <c r="H55" s="103"/>
    </row>
    <row r="56" spans="1:8" ht="30.75" customHeight="1" x14ac:dyDescent="0.25">
      <c r="A56" s="95" t="s">
        <v>44</v>
      </c>
      <c r="B56" s="98" t="s">
        <v>116</v>
      </c>
      <c r="C56" s="104"/>
      <c r="D56" s="97">
        <f>SUM(D57:D62)</f>
        <v>35</v>
      </c>
      <c r="E56" s="97">
        <f>SUM(E57:E62)</f>
        <v>35</v>
      </c>
      <c r="F56" s="97">
        <f>SUM(F57:F62)</f>
        <v>0</v>
      </c>
      <c r="G56" s="97">
        <f>SUM(G57:G62)</f>
        <v>0</v>
      </c>
      <c r="H56" s="94"/>
    </row>
    <row r="57" spans="1:8" ht="31.5" x14ac:dyDescent="0.25">
      <c r="A57" s="100">
        <v>1</v>
      </c>
      <c r="B57" s="101" t="s">
        <v>117</v>
      </c>
      <c r="C57" s="101" t="s">
        <v>217</v>
      </c>
      <c r="D57" s="102">
        <v>14</v>
      </c>
      <c r="E57" s="102">
        <v>14</v>
      </c>
      <c r="F57" s="102"/>
      <c r="G57" s="102"/>
      <c r="H57" s="103"/>
    </row>
    <row r="58" spans="1:8" ht="31.5" x14ac:dyDescent="0.25">
      <c r="A58" s="100">
        <v>2</v>
      </c>
      <c r="B58" s="101" t="s">
        <v>118</v>
      </c>
      <c r="C58" s="101"/>
      <c r="D58" s="102"/>
      <c r="E58" s="102"/>
      <c r="F58" s="102"/>
      <c r="G58" s="102"/>
      <c r="H58" s="103" t="s">
        <v>169</v>
      </c>
    </row>
    <row r="59" spans="1:8" ht="38.25" customHeight="1" x14ac:dyDescent="0.25">
      <c r="A59" s="100">
        <v>3</v>
      </c>
      <c r="B59" s="101" t="s">
        <v>119</v>
      </c>
      <c r="C59" s="101"/>
      <c r="D59" s="102"/>
      <c r="E59" s="102"/>
      <c r="F59" s="102"/>
      <c r="G59" s="102"/>
      <c r="H59" s="103" t="s">
        <v>188</v>
      </c>
    </row>
    <row r="60" spans="1:8" ht="31.5" x14ac:dyDescent="0.25">
      <c r="A60" s="100">
        <v>4</v>
      </c>
      <c r="B60" s="101" t="s">
        <v>49</v>
      </c>
      <c r="C60" s="101" t="s">
        <v>189</v>
      </c>
      <c r="D60" s="102">
        <v>4</v>
      </c>
      <c r="E60" s="102">
        <v>4</v>
      </c>
      <c r="F60" s="102"/>
      <c r="G60" s="102"/>
      <c r="H60" s="103"/>
    </row>
    <row r="61" spans="1:8" ht="31.5" x14ac:dyDescent="0.25">
      <c r="A61" s="100">
        <v>5</v>
      </c>
      <c r="B61" s="101" t="s">
        <v>43</v>
      </c>
      <c r="C61" s="101" t="s">
        <v>190</v>
      </c>
      <c r="D61" s="102">
        <v>13</v>
      </c>
      <c r="E61" s="102">
        <v>13</v>
      </c>
      <c r="F61" s="102"/>
      <c r="G61" s="102"/>
      <c r="H61" s="103"/>
    </row>
    <row r="62" spans="1:8" ht="31.5" x14ac:dyDescent="0.25">
      <c r="A62" s="100">
        <v>6</v>
      </c>
      <c r="B62" s="101" t="s">
        <v>120</v>
      </c>
      <c r="C62" s="101" t="s">
        <v>191</v>
      </c>
      <c r="D62" s="102">
        <v>4</v>
      </c>
      <c r="E62" s="102">
        <v>4</v>
      </c>
      <c r="F62" s="102"/>
      <c r="G62" s="102"/>
      <c r="H62" s="103"/>
    </row>
    <row r="63" spans="1:8" ht="35.25" customHeight="1" x14ac:dyDescent="0.25">
      <c r="A63" s="95" t="s">
        <v>115</v>
      </c>
      <c r="B63" s="98" t="s">
        <v>51</v>
      </c>
      <c r="C63" s="104"/>
      <c r="D63" s="97">
        <f>SUM(D64:D76)</f>
        <v>2699</v>
      </c>
      <c r="E63" s="97">
        <f>SUM(E64:E76)</f>
        <v>500</v>
      </c>
      <c r="F63" s="97">
        <f>SUM(F64:F76)</f>
        <v>2190</v>
      </c>
      <c r="G63" s="97">
        <f>SUM(G64:G76)</f>
        <v>0</v>
      </c>
      <c r="H63" s="94"/>
    </row>
    <row r="64" spans="1:8" ht="31.5" x14ac:dyDescent="0.25">
      <c r="A64" s="100">
        <v>1</v>
      </c>
      <c r="B64" s="101" t="s">
        <v>52</v>
      </c>
      <c r="C64" s="101" t="s">
        <v>192</v>
      </c>
      <c r="D64" s="102">
        <v>48</v>
      </c>
      <c r="E64" s="102">
        <v>5</v>
      </c>
      <c r="F64" s="102">
        <v>43</v>
      </c>
      <c r="G64" s="102"/>
      <c r="H64" s="103"/>
    </row>
    <row r="65" spans="1:8" ht="34.5" customHeight="1" x14ac:dyDescent="0.25">
      <c r="A65" s="100">
        <v>2</v>
      </c>
      <c r="B65" s="101" t="s">
        <v>123</v>
      </c>
      <c r="C65" s="101"/>
      <c r="D65" s="102"/>
      <c r="E65" s="102"/>
      <c r="F65" s="102"/>
      <c r="G65" s="102"/>
      <c r="H65" s="103" t="s">
        <v>193</v>
      </c>
    </row>
    <row r="66" spans="1:8" ht="35.25" customHeight="1" x14ac:dyDescent="0.25">
      <c r="A66" s="100">
        <v>3</v>
      </c>
      <c r="B66" s="101" t="s">
        <v>53</v>
      </c>
      <c r="C66" s="101"/>
      <c r="D66" s="102"/>
      <c r="E66" s="102"/>
      <c r="F66" s="102"/>
      <c r="G66" s="102"/>
      <c r="H66" s="103" t="s">
        <v>194</v>
      </c>
    </row>
    <row r="67" spans="1:8" ht="31.5" x14ac:dyDescent="0.25">
      <c r="A67" s="100">
        <v>4</v>
      </c>
      <c r="B67" s="101" t="s">
        <v>125</v>
      </c>
      <c r="C67" s="101" t="s">
        <v>195</v>
      </c>
      <c r="D67" s="102">
        <f>E67+F67</f>
        <v>456</v>
      </c>
      <c r="E67" s="102">
        <f>436</f>
        <v>436</v>
      </c>
      <c r="F67" s="102">
        <f>20</f>
        <v>20</v>
      </c>
      <c r="G67" s="102"/>
      <c r="H67" s="103"/>
    </row>
    <row r="68" spans="1:8" ht="31.5" x14ac:dyDescent="0.25">
      <c r="A68" s="100">
        <v>5</v>
      </c>
      <c r="B68" s="101" t="s">
        <v>54</v>
      </c>
      <c r="C68" s="101" t="s">
        <v>196</v>
      </c>
      <c r="D68" s="102">
        <v>16</v>
      </c>
      <c r="E68" s="102">
        <v>16</v>
      </c>
      <c r="F68" s="102"/>
      <c r="G68" s="102"/>
      <c r="H68" s="103"/>
    </row>
    <row r="69" spans="1:8" ht="31.5" x14ac:dyDescent="0.25">
      <c r="A69" s="100">
        <v>6</v>
      </c>
      <c r="B69" s="101" t="s">
        <v>128</v>
      </c>
      <c r="C69" s="101" t="s">
        <v>197</v>
      </c>
      <c r="D69" s="102">
        <v>18</v>
      </c>
      <c r="E69" s="102">
        <v>9</v>
      </c>
      <c r="F69" s="102">
        <v>9</v>
      </c>
      <c r="G69" s="102"/>
      <c r="H69" s="103"/>
    </row>
    <row r="70" spans="1:8" ht="31.5" x14ac:dyDescent="0.25">
      <c r="A70" s="100">
        <v>7</v>
      </c>
      <c r="B70" s="101" t="s">
        <v>55</v>
      </c>
      <c r="C70" s="101" t="s">
        <v>198</v>
      </c>
      <c r="D70" s="102">
        <v>3</v>
      </c>
      <c r="E70" s="102">
        <v>1</v>
      </c>
      <c r="F70" s="102">
        <v>2</v>
      </c>
      <c r="G70" s="102"/>
      <c r="H70" s="103"/>
    </row>
    <row r="71" spans="1:8" ht="31.5" x14ac:dyDescent="0.25">
      <c r="A71" s="100">
        <v>8</v>
      </c>
      <c r="B71" s="101" t="s">
        <v>57</v>
      </c>
      <c r="C71" s="101" t="s">
        <v>186</v>
      </c>
      <c r="D71" s="102">
        <v>22</v>
      </c>
      <c r="E71" s="102">
        <v>13</v>
      </c>
      <c r="F71" s="102"/>
      <c r="G71" s="102"/>
      <c r="H71" s="103"/>
    </row>
    <row r="72" spans="1:8" ht="31.5" x14ac:dyDescent="0.25">
      <c r="A72" s="100">
        <v>9</v>
      </c>
      <c r="B72" s="101" t="s">
        <v>130</v>
      </c>
      <c r="C72" s="101" t="s">
        <v>199</v>
      </c>
      <c r="D72" s="102">
        <v>2078</v>
      </c>
      <c r="E72" s="102">
        <v>1</v>
      </c>
      <c r="F72" s="102">
        <v>2077</v>
      </c>
      <c r="G72" s="102"/>
      <c r="H72" s="103"/>
    </row>
    <row r="73" spans="1:8" ht="31.5" x14ac:dyDescent="0.25">
      <c r="A73" s="100">
        <v>10</v>
      </c>
      <c r="B73" s="101" t="s">
        <v>132</v>
      </c>
      <c r="C73" s="101" t="s">
        <v>200</v>
      </c>
      <c r="D73" s="102">
        <v>6</v>
      </c>
      <c r="E73" s="102">
        <v>4</v>
      </c>
      <c r="F73" s="102">
        <v>2</v>
      </c>
      <c r="G73" s="102"/>
      <c r="H73" s="103"/>
    </row>
    <row r="74" spans="1:8" ht="31.5" x14ac:dyDescent="0.25">
      <c r="A74" s="100">
        <v>11</v>
      </c>
      <c r="B74" s="101" t="s">
        <v>56</v>
      </c>
      <c r="C74" s="101" t="s">
        <v>201</v>
      </c>
      <c r="D74" s="102">
        <v>6</v>
      </c>
      <c r="E74" s="102">
        <v>6</v>
      </c>
      <c r="F74" s="102"/>
      <c r="G74" s="102"/>
      <c r="H74" s="103"/>
    </row>
    <row r="75" spans="1:8" ht="47.25" x14ac:dyDescent="0.25">
      <c r="A75" s="100">
        <v>12</v>
      </c>
      <c r="B75" s="101" t="s">
        <v>134</v>
      </c>
      <c r="C75" s="101" t="s">
        <v>202</v>
      </c>
      <c r="D75" s="102">
        <v>44</v>
      </c>
      <c r="E75" s="102">
        <v>7</v>
      </c>
      <c r="F75" s="102">
        <v>37</v>
      </c>
      <c r="G75" s="102"/>
      <c r="H75" s="103"/>
    </row>
    <row r="76" spans="1:8" ht="31.5" x14ac:dyDescent="0.25">
      <c r="A76" s="100">
        <v>13</v>
      </c>
      <c r="B76" s="101" t="s">
        <v>58</v>
      </c>
      <c r="C76" s="101" t="s">
        <v>203</v>
      </c>
      <c r="D76" s="102">
        <v>2</v>
      </c>
      <c r="E76" s="102">
        <v>2</v>
      </c>
      <c r="F76" s="102"/>
      <c r="G76" s="102"/>
      <c r="H76" s="103"/>
    </row>
    <row r="77" spans="1:8" ht="14.25" customHeight="1" x14ac:dyDescent="0.25">
      <c r="A77" s="106"/>
      <c r="B77" s="201" t="s">
        <v>204</v>
      </c>
      <c r="C77" s="202"/>
      <c r="D77" s="202"/>
      <c r="E77" s="202"/>
      <c r="F77" s="202"/>
      <c r="G77" s="202"/>
      <c r="H77" s="202"/>
    </row>
    <row r="78" spans="1:8" ht="14.25" customHeight="1" x14ac:dyDescent="0.25">
      <c r="A78" s="194" t="s">
        <v>349</v>
      </c>
      <c r="B78" s="195"/>
      <c r="C78" s="195"/>
      <c r="D78" s="195"/>
      <c r="E78" s="195"/>
      <c r="F78" s="195"/>
      <c r="G78" s="195"/>
      <c r="H78" s="195"/>
    </row>
    <row r="79" spans="1:8" ht="14.25" customHeight="1" x14ac:dyDescent="0.25">
      <c r="A79" s="194" t="s">
        <v>205</v>
      </c>
      <c r="B79" s="195"/>
      <c r="C79" s="195"/>
      <c r="D79" s="195"/>
      <c r="E79" s="195"/>
      <c r="F79" s="195"/>
      <c r="G79" s="195"/>
      <c r="H79" s="195"/>
    </row>
    <row r="80" spans="1:8" ht="14.25" customHeight="1" x14ac:dyDescent="0.25">
      <c r="A80" s="194" t="s">
        <v>218</v>
      </c>
      <c r="B80" s="195"/>
      <c r="C80" s="195"/>
      <c r="D80" s="195"/>
      <c r="E80" s="195"/>
      <c r="F80" s="195"/>
      <c r="G80" s="195"/>
      <c r="H80" s="195"/>
    </row>
    <row r="81" spans="1:8" ht="14.25" customHeight="1" x14ac:dyDescent="0.25">
      <c r="A81" s="194" t="s">
        <v>219</v>
      </c>
      <c r="B81" s="195"/>
      <c r="C81" s="195"/>
      <c r="D81" s="195"/>
      <c r="E81" s="195"/>
      <c r="F81" s="195"/>
      <c r="G81" s="195"/>
      <c r="H81" s="195"/>
    </row>
    <row r="82" spans="1:8" ht="60" customHeight="1" x14ac:dyDescent="0.25">
      <c r="A82" s="194"/>
      <c r="B82" s="195"/>
      <c r="C82" s="195"/>
      <c r="D82" s="195"/>
      <c r="E82" s="195"/>
      <c r="F82" s="195"/>
      <c r="G82" s="195"/>
      <c r="H82" s="195"/>
    </row>
    <row r="83" spans="1:8" ht="14.25" customHeight="1" x14ac:dyDescent="0.25"/>
    <row r="84" spans="1:8" ht="14.25" customHeight="1" x14ac:dyDescent="0.25"/>
    <row r="85" spans="1:8" ht="14.25" customHeight="1" x14ac:dyDescent="0.25"/>
    <row r="86" spans="1:8" ht="14.25" customHeight="1" x14ac:dyDescent="0.25"/>
    <row r="87" spans="1:8" ht="14.25" customHeight="1" x14ac:dyDescent="0.25"/>
    <row r="88" spans="1:8" ht="14.25" customHeight="1" x14ac:dyDescent="0.25"/>
    <row r="89" spans="1:8" ht="14.25" customHeight="1" x14ac:dyDescent="0.25"/>
    <row r="90" spans="1:8" ht="14.25" customHeight="1" x14ac:dyDescent="0.25"/>
    <row r="91" spans="1:8" ht="14.25" customHeight="1" x14ac:dyDescent="0.25"/>
    <row r="92" spans="1:8" ht="14.25" customHeight="1" x14ac:dyDescent="0.25"/>
    <row r="93" spans="1:8" ht="14.25" customHeight="1" x14ac:dyDescent="0.25"/>
    <row r="94" spans="1:8" ht="14.25" customHeight="1" x14ac:dyDescent="0.25"/>
    <row r="95" spans="1:8" ht="14.25" customHeight="1" x14ac:dyDescent="0.25"/>
    <row r="96" spans="1:8" ht="14.25" customHeight="1" x14ac:dyDescent="0.25"/>
    <row r="97" ht="14.25" customHeight="1" x14ac:dyDescent="0.25"/>
    <row r="98" ht="14.25" customHeight="1" x14ac:dyDescent="0.25"/>
    <row r="99" ht="14.25" customHeight="1" x14ac:dyDescent="0.25"/>
    <row r="100" ht="14.25" customHeight="1" x14ac:dyDescent="0.25"/>
  </sheetData>
  <mergeCells count="13">
    <mergeCell ref="A82:H82"/>
    <mergeCell ref="A1:H1"/>
    <mergeCell ref="A2:H2"/>
    <mergeCell ref="A3:A4"/>
    <mergeCell ref="B3:B4"/>
    <mergeCell ref="C3:C4"/>
    <mergeCell ref="D3:G3"/>
    <mergeCell ref="H3:H4"/>
    <mergeCell ref="B77:H77"/>
    <mergeCell ref="A78:H78"/>
    <mergeCell ref="A79:H79"/>
    <mergeCell ref="A80:H80"/>
    <mergeCell ref="A81:H81"/>
  </mergeCells>
  <pageMargins left="0.34" right="0.2" top="0.51181102362204722" bottom="0.43307086614173229" header="0.31496062992125984" footer="0.31496062992125984"/>
  <pageSetup paperSize="9" scale="95" orientation="landscape" verticalDpi="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0"/>
  <sheetViews>
    <sheetView tabSelected="1" zoomScaleNormal="100" workbookViewId="0">
      <selection activeCell="G3" sqref="G3:I3"/>
    </sheetView>
  </sheetViews>
  <sheetFormatPr defaultRowHeight="15" x14ac:dyDescent="0.2"/>
  <cols>
    <col min="1" max="1" width="5.625" style="72" customWidth="1"/>
    <col min="2" max="2" width="21.375" style="72" customWidth="1"/>
    <col min="3" max="3" width="44.5" style="72" customWidth="1"/>
    <col min="4" max="4" width="9.125" style="72" customWidth="1"/>
    <col min="5" max="5" width="14.25" style="72" customWidth="1"/>
    <col min="6" max="6" width="12" style="72" customWidth="1"/>
    <col min="7" max="7" width="12.375" style="72" customWidth="1"/>
    <col min="8" max="8" width="11.125" style="72" customWidth="1"/>
    <col min="9" max="9" width="2" style="72" hidden="1" customWidth="1"/>
    <col min="10" max="14" width="9" style="71" customWidth="1"/>
    <col min="15" max="254" width="9" style="72" customWidth="1"/>
    <col min="255" max="255" width="4.5" style="72" customWidth="1"/>
    <col min="256" max="256" width="15.25" style="72" customWidth="1"/>
    <col min="257" max="16384" width="9" style="73"/>
  </cols>
  <sheetData>
    <row r="1" spans="1:256" ht="15.75" x14ac:dyDescent="0.2">
      <c r="A1" s="203" t="s">
        <v>243</v>
      </c>
      <c r="B1" s="203"/>
      <c r="C1" s="203"/>
      <c r="D1" s="203"/>
      <c r="E1" s="203"/>
      <c r="F1" s="203"/>
      <c r="G1" s="203"/>
      <c r="H1" s="203"/>
      <c r="I1" s="203"/>
    </row>
    <row r="2" spans="1:256" ht="15.75" x14ac:dyDescent="0.2">
      <c r="A2" s="204" t="s">
        <v>428</v>
      </c>
      <c r="B2" s="204"/>
      <c r="C2" s="204"/>
      <c r="D2" s="204"/>
      <c r="E2" s="204"/>
      <c r="F2" s="204"/>
      <c r="G2" s="204"/>
      <c r="H2" s="204"/>
      <c r="I2" s="204"/>
    </row>
    <row r="3" spans="1:256" ht="15.75" x14ac:dyDescent="0.2">
      <c r="A3" s="74"/>
      <c r="B3" s="74"/>
      <c r="C3" s="74"/>
      <c r="D3" s="74"/>
      <c r="E3" s="75"/>
      <c r="F3" s="75"/>
      <c r="G3" s="205" t="s">
        <v>206</v>
      </c>
      <c r="H3" s="205"/>
      <c r="I3" s="205"/>
    </row>
    <row r="4" spans="1:256" s="87" customFormat="1" ht="47.25" x14ac:dyDescent="0.25">
      <c r="A4" s="31" t="s">
        <v>1</v>
      </c>
      <c r="B4" s="31" t="s">
        <v>2</v>
      </c>
      <c r="C4" s="32" t="s">
        <v>241</v>
      </c>
      <c r="D4" s="31" t="s">
        <v>207</v>
      </c>
      <c r="E4" s="31" t="s">
        <v>208</v>
      </c>
      <c r="F4" s="31" t="s">
        <v>209</v>
      </c>
      <c r="G4" s="31" t="s">
        <v>210</v>
      </c>
      <c r="H4" s="31" t="s">
        <v>211</v>
      </c>
      <c r="I4" s="83" t="s">
        <v>145</v>
      </c>
      <c r="J4" s="84"/>
      <c r="K4" s="85" t="s">
        <v>244</v>
      </c>
      <c r="L4" s="85" t="s">
        <v>245</v>
      </c>
      <c r="M4" s="84"/>
      <c r="N4" s="84"/>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row>
    <row r="5" spans="1:256" s="76" customFormat="1" ht="35.1" customHeight="1" x14ac:dyDescent="0.2">
      <c r="A5" s="33"/>
      <c r="B5" s="34" t="s">
        <v>66</v>
      </c>
      <c r="C5" s="35"/>
      <c r="D5" s="35">
        <f>D6+D21+D33+D48+D54+D61</f>
        <v>838</v>
      </c>
      <c r="E5" s="36">
        <v>8587670</v>
      </c>
      <c r="F5" s="36">
        <v>4424426</v>
      </c>
      <c r="G5" s="36">
        <v>568586</v>
      </c>
      <c r="H5" s="36">
        <v>5167351</v>
      </c>
      <c r="I5" s="37"/>
      <c r="J5" s="67">
        <f>SUM(J6:J74)</f>
        <v>25</v>
      </c>
      <c r="K5" s="67"/>
      <c r="L5" s="67"/>
      <c r="M5" s="67"/>
      <c r="N5" s="67"/>
    </row>
    <row r="6" spans="1:256" s="76" customFormat="1" ht="35.1" customHeight="1" x14ac:dyDescent="0.2">
      <c r="A6" s="33" t="s">
        <v>6</v>
      </c>
      <c r="B6" s="38" t="s">
        <v>7</v>
      </c>
      <c r="C6" s="35"/>
      <c r="D6" s="35">
        <f>SUM(D7:D20)</f>
        <v>195</v>
      </c>
      <c r="E6" s="35">
        <f t="shared" ref="E6:H6" si="0">SUM(E7:E20)</f>
        <v>626372.30000000005</v>
      </c>
      <c r="F6" s="35">
        <f t="shared" si="0"/>
        <v>349976</v>
      </c>
      <c r="G6" s="35">
        <f t="shared" si="0"/>
        <v>3589.3</v>
      </c>
      <c r="H6" s="35">
        <f t="shared" si="0"/>
        <v>277641.3</v>
      </c>
      <c r="I6" s="39"/>
      <c r="J6" s="67"/>
      <c r="K6" s="67"/>
      <c r="L6" s="67"/>
      <c r="M6" s="67"/>
      <c r="N6" s="67"/>
    </row>
    <row r="7" spans="1:256" s="72" customFormat="1" ht="35.1" customHeight="1" x14ac:dyDescent="0.2">
      <c r="A7" s="40">
        <v>1</v>
      </c>
      <c r="B7" s="41" t="s">
        <v>67</v>
      </c>
      <c r="C7" s="77" t="s">
        <v>249</v>
      </c>
      <c r="D7" s="40"/>
      <c r="E7" s="42"/>
      <c r="F7" s="42"/>
      <c r="G7" s="42"/>
      <c r="H7" s="42"/>
      <c r="I7" s="40" t="s">
        <v>310</v>
      </c>
      <c r="J7" s="71"/>
      <c r="K7" s="71">
        <v>1</v>
      </c>
      <c r="L7" s="71"/>
      <c r="M7" s="71"/>
      <c r="N7" s="71"/>
    </row>
    <row r="8" spans="1:256" s="72" customFormat="1" ht="35.1" customHeight="1" x14ac:dyDescent="0.2">
      <c r="A8" s="43">
        <v>2</v>
      </c>
      <c r="B8" s="44" t="s">
        <v>9</v>
      </c>
      <c r="C8" s="77" t="s">
        <v>250</v>
      </c>
      <c r="D8" s="45">
        <v>19</v>
      </c>
      <c r="E8" s="42">
        <v>1759</v>
      </c>
      <c r="F8" s="42">
        <v>921</v>
      </c>
      <c r="G8" s="42">
        <v>838</v>
      </c>
      <c r="H8" s="42">
        <v>956</v>
      </c>
      <c r="I8" s="40"/>
      <c r="J8" s="71">
        <v>1</v>
      </c>
      <c r="K8" s="71"/>
      <c r="L8" s="71">
        <v>1</v>
      </c>
      <c r="M8" s="71"/>
      <c r="N8" s="71"/>
    </row>
    <row r="9" spans="1:256" s="72" customFormat="1" ht="35.1" customHeight="1" x14ac:dyDescent="0.2">
      <c r="A9" s="43">
        <v>3</v>
      </c>
      <c r="B9" s="46" t="s">
        <v>70</v>
      </c>
      <c r="C9" s="77" t="s">
        <v>251</v>
      </c>
      <c r="D9" s="45">
        <v>23</v>
      </c>
      <c r="E9" s="42">
        <v>14075</v>
      </c>
      <c r="F9" s="42">
        <v>2681</v>
      </c>
      <c r="G9" s="42"/>
      <c r="H9" s="42">
        <f>E9-F9</f>
        <v>11394</v>
      </c>
      <c r="I9" s="47"/>
      <c r="J9" s="71">
        <v>1</v>
      </c>
      <c r="K9" s="71">
        <v>1</v>
      </c>
      <c r="L9" s="71"/>
      <c r="M9" s="71"/>
      <c r="N9" s="71"/>
    </row>
    <row r="10" spans="1:256" s="72" customFormat="1" ht="35.1" customHeight="1" x14ac:dyDescent="0.2">
      <c r="A10" s="43">
        <v>4</v>
      </c>
      <c r="B10" s="48" t="s">
        <v>72</v>
      </c>
      <c r="C10" s="77" t="s">
        <v>252</v>
      </c>
      <c r="D10" s="45"/>
      <c r="E10" s="42"/>
      <c r="F10" s="42"/>
      <c r="G10" s="42"/>
      <c r="H10" s="42"/>
      <c r="I10" s="47" t="s">
        <v>246</v>
      </c>
      <c r="J10" s="71"/>
      <c r="K10" s="71">
        <v>1</v>
      </c>
      <c r="L10" s="71"/>
      <c r="M10" s="71"/>
      <c r="N10" s="71"/>
    </row>
    <row r="11" spans="1:256" s="72" customFormat="1" ht="35.1" customHeight="1" x14ac:dyDescent="0.2">
      <c r="A11" s="43">
        <v>5</v>
      </c>
      <c r="B11" s="48" t="s">
        <v>74</v>
      </c>
      <c r="C11" s="77" t="s">
        <v>253</v>
      </c>
      <c r="D11" s="45"/>
      <c r="E11" s="42"/>
      <c r="F11" s="42"/>
      <c r="G11" s="42"/>
      <c r="H11" s="42"/>
      <c r="I11" s="40" t="s">
        <v>310</v>
      </c>
      <c r="J11" s="71"/>
      <c r="K11" s="71"/>
      <c r="L11" s="71">
        <v>1</v>
      </c>
      <c r="M11" s="71"/>
      <c r="N11" s="71"/>
    </row>
    <row r="12" spans="1:256" s="72" customFormat="1" ht="35.1" customHeight="1" x14ac:dyDescent="0.2">
      <c r="A12" s="43">
        <v>6</v>
      </c>
      <c r="B12" s="48" t="s">
        <v>75</v>
      </c>
      <c r="C12" s="77" t="s">
        <v>254</v>
      </c>
      <c r="D12" s="45">
        <v>18</v>
      </c>
      <c r="E12" s="43" t="s">
        <v>247</v>
      </c>
      <c r="F12" s="43" t="s">
        <v>31</v>
      </c>
      <c r="G12" s="42">
        <v>7</v>
      </c>
      <c r="H12" s="42">
        <f>E12-F12+G12</f>
        <v>758</v>
      </c>
      <c r="I12" s="47"/>
      <c r="J12" s="71">
        <v>1</v>
      </c>
      <c r="K12" s="71">
        <v>1</v>
      </c>
      <c r="L12" s="71"/>
      <c r="M12" s="71"/>
      <c r="N12" s="71"/>
    </row>
    <row r="13" spans="1:256" s="72" customFormat="1" ht="35.1" customHeight="1" x14ac:dyDescent="0.2">
      <c r="A13" s="43">
        <v>7</v>
      </c>
      <c r="B13" s="48" t="s">
        <v>76</v>
      </c>
      <c r="C13" s="77" t="s">
        <v>255</v>
      </c>
      <c r="D13" s="45"/>
      <c r="E13" s="42"/>
      <c r="F13" s="42"/>
      <c r="G13" s="42"/>
      <c r="H13" s="42"/>
      <c r="I13" s="40" t="s">
        <v>310</v>
      </c>
      <c r="J13" s="71"/>
      <c r="K13" s="71"/>
      <c r="L13" s="71"/>
      <c r="M13" s="71"/>
      <c r="N13" s="71"/>
    </row>
    <row r="14" spans="1:256" s="72" customFormat="1" ht="35.1" customHeight="1" x14ac:dyDescent="0.2">
      <c r="A14" s="43">
        <v>8</v>
      </c>
      <c r="B14" s="48" t="s">
        <v>14</v>
      </c>
      <c r="C14" s="77" t="s">
        <v>155</v>
      </c>
      <c r="D14" s="45">
        <v>1</v>
      </c>
      <c r="E14" s="42">
        <v>892.3</v>
      </c>
      <c r="F14" s="42">
        <v>0</v>
      </c>
      <c r="G14" s="42">
        <v>892.3</v>
      </c>
      <c r="H14" s="42">
        <v>892.3</v>
      </c>
      <c r="I14" s="47"/>
      <c r="J14" s="66">
        <v>1</v>
      </c>
      <c r="K14" s="68">
        <v>1</v>
      </c>
      <c r="L14" s="71"/>
      <c r="M14" s="71"/>
      <c r="N14" s="71"/>
    </row>
    <row r="15" spans="1:256" s="72" customFormat="1" ht="35.1" customHeight="1" x14ac:dyDescent="0.2">
      <c r="A15" s="43">
        <v>9</v>
      </c>
      <c r="B15" s="48" t="s">
        <v>78</v>
      </c>
      <c r="C15" s="77" t="s">
        <v>256</v>
      </c>
      <c r="D15" s="45"/>
      <c r="E15" s="42"/>
      <c r="F15" s="42"/>
      <c r="G15" s="42"/>
      <c r="H15" s="42"/>
      <c r="I15" s="40" t="s">
        <v>310</v>
      </c>
      <c r="J15" s="71"/>
      <c r="K15" s="71">
        <v>1</v>
      </c>
      <c r="L15" s="71"/>
      <c r="M15" s="71"/>
      <c r="N15" s="71"/>
    </row>
    <row r="16" spans="1:256" s="72" customFormat="1" ht="35.1" customHeight="1" x14ac:dyDescent="0.2">
      <c r="A16" s="43">
        <v>10</v>
      </c>
      <c r="B16" s="48" t="s">
        <v>80</v>
      </c>
      <c r="C16" s="78" t="s">
        <v>257</v>
      </c>
      <c r="D16" s="49">
        <v>3</v>
      </c>
      <c r="E16" s="50">
        <v>13403</v>
      </c>
      <c r="F16" s="50">
        <v>9719</v>
      </c>
      <c r="G16" s="50"/>
      <c r="H16" s="50">
        <v>3685</v>
      </c>
      <c r="I16" s="47"/>
      <c r="J16" s="69">
        <v>1</v>
      </c>
      <c r="K16" s="79">
        <v>1</v>
      </c>
      <c r="L16" s="71"/>
      <c r="M16" s="71"/>
      <c r="N16" s="71"/>
    </row>
    <row r="17" spans="1:14" s="72" customFormat="1" ht="35.1" customHeight="1" x14ac:dyDescent="0.2">
      <c r="A17" s="43">
        <v>11</v>
      </c>
      <c r="B17" s="48" t="s">
        <v>12</v>
      </c>
      <c r="C17" s="77" t="s">
        <v>258</v>
      </c>
      <c r="D17" s="49">
        <v>2</v>
      </c>
      <c r="E17" s="50">
        <v>67541</v>
      </c>
      <c r="F17" s="50">
        <v>54698</v>
      </c>
      <c r="G17" s="50">
        <v>148</v>
      </c>
      <c r="H17" s="50">
        <v>12991</v>
      </c>
      <c r="I17" s="47"/>
      <c r="J17" s="69">
        <v>1</v>
      </c>
      <c r="K17" s="71"/>
      <c r="L17" s="71"/>
      <c r="M17" s="71"/>
      <c r="N17" s="71"/>
    </row>
    <row r="18" spans="1:14" s="72" customFormat="1" ht="35.1" customHeight="1" x14ac:dyDescent="0.2">
      <c r="A18" s="43">
        <v>12</v>
      </c>
      <c r="B18" s="48" t="s">
        <v>82</v>
      </c>
      <c r="C18" s="77" t="s">
        <v>259</v>
      </c>
      <c r="D18" s="49"/>
      <c r="E18" s="50"/>
      <c r="F18" s="50"/>
      <c r="G18" s="50"/>
      <c r="H18" s="50"/>
      <c r="I18" s="40" t="s">
        <v>310</v>
      </c>
      <c r="J18" s="71"/>
      <c r="K18" s="79">
        <v>1</v>
      </c>
      <c r="L18" s="71"/>
      <c r="M18" s="71"/>
      <c r="N18" s="71"/>
    </row>
    <row r="19" spans="1:14" s="72" customFormat="1" ht="35.1" customHeight="1" x14ac:dyDescent="0.2">
      <c r="A19" s="43">
        <v>13</v>
      </c>
      <c r="B19" s="48" t="s">
        <v>83</v>
      </c>
      <c r="C19" s="77" t="s">
        <v>260</v>
      </c>
      <c r="D19" s="49">
        <v>103</v>
      </c>
      <c r="E19" s="50">
        <v>521674</v>
      </c>
      <c r="F19" s="50">
        <v>278125</v>
      </c>
      <c r="G19" s="50">
        <v>1484</v>
      </c>
      <c r="H19" s="50">
        <v>243549</v>
      </c>
      <c r="I19" s="47"/>
      <c r="J19" s="69">
        <v>1</v>
      </c>
      <c r="K19" s="71"/>
      <c r="L19" s="71"/>
      <c r="M19" s="71"/>
      <c r="N19" s="71"/>
    </row>
    <row r="20" spans="1:14" s="72" customFormat="1" ht="35.1" customHeight="1" x14ac:dyDescent="0.2">
      <c r="A20" s="43">
        <v>14</v>
      </c>
      <c r="B20" s="48" t="s">
        <v>84</v>
      </c>
      <c r="C20" s="77" t="s">
        <v>261</v>
      </c>
      <c r="D20" s="49">
        <v>26</v>
      </c>
      <c r="E20" s="50">
        <v>7028</v>
      </c>
      <c r="F20" s="50">
        <v>3832</v>
      </c>
      <c r="G20" s="50">
        <v>220</v>
      </c>
      <c r="H20" s="50">
        <v>3416</v>
      </c>
      <c r="I20" s="47"/>
      <c r="J20" s="69">
        <v>1</v>
      </c>
      <c r="K20" s="71"/>
      <c r="L20" s="71"/>
      <c r="M20" s="71"/>
      <c r="N20" s="71"/>
    </row>
    <row r="21" spans="1:14" s="76" customFormat="1" ht="35.1" customHeight="1" x14ac:dyDescent="0.2">
      <c r="A21" s="33" t="s">
        <v>33</v>
      </c>
      <c r="B21" s="38" t="s">
        <v>85</v>
      </c>
      <c r="C21" s="35"/>
      <c r="D21" s="35">
        <f>SUM(D22:D32)</f>
        <v>131</v>
      </c>
      <c r="E21" s="35">
        <f t="shared" ref="E21:H21" si="1">SUM(E22:E32)</f>
        <v>2258301</v>
      </c>
      <c r="F21" s="35">
        <f t="shared" si="1"/>
        <v>1177204</v>
      </c>
      <c r="G21" s="35">
        <f t="shared" si="1"/>
        <v>795787</v>
      </c>
      <c r="H21" s="35">
        <f t="shared" si="1"/>
        <v>1100531</v>
      </c>
      <c r="I21" s="39"/>
      <c r="J21" s="67"/>
      <c r="K21" s="67"/>
      <c r="L21" s="67"/>
      <c r="M21" s="67"/>
      <c r="N21" s="67"/>
    </row>
    <row r="22" spans="1:14" ht="35.1" customHeight="1" x14ac:dyDescent="0.2">
      <c r="A22" s="43">
        <v>1</v>
      </c>
      <c r="B22" s="48" t="s">
        <v>32</v>
      </c>
      <c r="C22" s="77" t="s">
        <v>262</v>
      </c>
      <c r="D22" s="49"/>
      <c r="E22" s="50"/>
      <c r="F22" s="50"/>
      <c r="G22" s="50"/>
      <c r="H22" s="50"/>
      <c r="I22" s="40" t="s">
        <v>310</v>
      </c>
      <c r="L22" s="71">
        <v>1</v>
      </c>
    </row>
    <row r="23" spans="1:14" ht="35.1" customHeight="1" x14ac:dyDescent="0.2">
      <c r="A23" s="43">
        <v>2</v>
      </c>
      <c r="B23" s="48" t="s">
        <v>30</v>
      </c>
      <c r="C23" s="77" t="s">
        <v>263</v>
      </c>
      <c r="D23" s="49"/>
      <c r="E23" s="51"/>
      <c r="F23" s="51"/>
      <c r="G23" s="51"/>
      <c r="H23" s="51"/>
      <c r="I23" s="40" t="s">
        <v>310</v>
      </c>
      <c r="L23" s="71">
        <v>1</v>
      </c>
    </row>
    <row r="24" spans="1:14" ht="35.1" customHeight="1" x14ac:dyDescent="0.2">
      <c r="A24" s="43">
        <v>3</v>
      </c>
      <c r="B24" s="46" t="s">
        <v>86</v>
      </c>
      <c r="C24" s="77" t="s">
        <v>264</v>
      </c>
      <c r="D24" s="35"/>
      <c r="E24" s="52"/>
      <c r="F24" s="52"/>
      <c r="G24" s="52"/>
      <c r="H24" s="52"/>
      <c r="I24" s="40" t="s">
        <v>310</v>
      </c>
      <c r="K24" s="71">
        <v>1</v>
      </c>
    </row>
    <row r="25" spans="1:14" ht="35.1" customHeight="1" x14ac:dyDescent="0.2">
      <c r="A25" s="43">
        <v>4</v>
      </c>
      <c r="B25" s="48" t="s">
        <v>88</v>
      </c>
      <c r="C25" s="77" t="s">
        <v>265</v>
      </c>
      <c r="D25" s="49">
        <v>35</v>
      </c>
      <c r="E25" s="53">
        <v>1001502</v>
      </c>
      <c r="F25" s="50">
        <v>723056</v>
      </c>
      <c r="G25" s="50">
        <v>11335</v>
      </c>
      <c r="H25" s="50">
        <v>289781</v>
      </c>
      <c r="I25" s="54"/>
      <c r="K25" s="71">
        <v>1</v>
      </c>
    </row>
    <row r="26" spans="1:14" ht="35.1" customHeight="1" x14ac:dyDescent="0.2">
      <c r="A26" s="43">
        <v>5</v>
      </c>
      <c r="B26" s="48" t="s">
        <v>24</v>
      </c>
      <c r="C26" s="77" t="s">
        <v>266</v>
      </c>
      <c r="D26" s="49">
        <v>2</v>
      </c>
      <c r="E26" s="50">
        <f>805000+91918</f>
        <v>896918</v>
      </c>
      <c r="F26" s="50">
        <f>164972+49041</f>
        <v>214013</v>
      </c>
      <c r="G26" s="50">
        <f>640028+42877</f>
        <v>682905</v>
      </c>
      <c r="H26" s="50">
        <f>640028+42877</f>
        <v>682905</v>
      </c>
      <c r="I26" s="40" t="s">
        <v>310</v>
      </c>
      <c r="L26" s="71">
        <v>1</v>
      </c>
    </row>
    <row r="27" spans="1:14" ht="35.1" customHeight="1" x14ac:dyDescent="0.2">
      <c r="A27" s="43">
        <v>6</v>
      </c>
      <c r="B27" s="48" t="s">
        <v>22</v>
      </c>
      <c r="C27" s="77" t="s">
        <v>267</v>
      </c>
      <c r="D27" s="49">
        <v>13</v>
      </c>
      <c r="E27" s="50">
        <v>225509</v>
      </c>
      <c r="F27" s="50">
        <v>161797</v>
      </c>
      <c r="G27" s="50">
        <v>63711</v>
      </c>
      <c r="H27" s="50">
        <v>63711</v>
      </c>
      <c r="I27" s="47"/>
      <c r="J27" s="69">
        <v>1</v>
      </c>
    </row>
    <row r="28" spans="1:14" ht="35.1" customHeight="1" x14ac:dyDescent="0.2">
      <c r="A28" s="43">
        <v>7</v>
      </c>
      <c r="B28" s="48" t="s">
        <v>26</v>
      </c>
      <c r="C28" s="77" t="s">
        <v>268</v>
      </c>
      <c r="D28" s="49">
        <v>12</v>
      </c>
      <c r="E28" s="50">
        <v>60218</v>
      </c>
      <c r="F28" s="50">
        <v>30482</v>
      </c>
      <c r="G28" s="50">
        <v>37836</v>
      </c>
      <c r="H28" s="50">
        <v>37836</v>
      </c>
      <c r="I28" s="47"/>
      <c r="J28" s="69">
        <v>1</v>
      </c>
    </row>
    <row r="29" spans="1:14" ht="35.1" customHeight="1" x14ac:dyDescent="0.2">
      <c r="A29" s="43">
        <v>8</v>
      </c>
      <c r="B29" s="48" t="s">
        <v>90</v>
      </c>
      <c r="C29" s="77"/>
      <c r="D29" s="49"/>
      <c r="E29" s="50"/>
      <c r="F29" s="50"/>
      <c r="G29" s="50"/>
      <c r="H29" s="50"/>
      <c r="I29" s="47" t="s">
        <v>213</v>
      </c>
    </row>
    <row r="30" spans="1:14" ht="35.1" customHeight="1" x14ac:dyDescent="0.2">
      <c r="A30" s="43">
        <v>9</v>
      </c>
      <c r="B30" s="48" t="s">
        <v>91</v>
      </c>
      <c r="C30" s="77" t="s">
        <v>269</v>
      </c>
      <c r="D30" s="49"/>
      <c r="E30" s="50"/>
      <c r="F30" s="50"/>
      <c r="G30" s="50"/>
      <c r="H30" s="50"/>
      <c r="I30" s="40" t="s">
        <v>310</v>
      </c>
      <c r="K30" s="71">
        <v>1</v>
      </c>
    </row>
    <row r="31" spans="1:14" ht="35.1" customHeight="1" x14ac:dyDescent="0.2">
      <c r="A31" s="43">
        <v>10</v>
      </c>
      <c r="B31" s="48" t="s">
        <v>92</v>
      </c>
      <c r="C31" s="77" t="s">
        <v>270</v>
      </c>
      <c r="D31" s="49">
        <v>69</v>
      </c>
      <c r="E31" s="50">
        <v>74154</v>
      </c>
      <c r="F31" s="50">
        <v>47856</v>
      </c>
      <c r="G31" s="50"/>
      <c r="H31" s="50">
        <f>E31-F31</f>
        <v>26298</v>
      </c>
      <c r="I31" s="54"/>
      <c r="J31" s="71">
        <v>1</v>
      </c>
      <c r="K31" s="71">
        <v>1</v>
      </c>
    </row>
    <row r="32" spans="1:14" ht="35.1" customHeight="1" x14ac:dyDescent="0.2">
      <c r="A32" s="43">
        <v>11</v>
      </c>
      <c r="B32" s="48" t="s">
        <v>93</v>
      </c>
      <c r="C32" s="77" t="s">
        <v>271</v>
      </c>
      <c r="D32" s="49"/>
      <c r="E32" s="50"/>
      <c r="F32" s="50"/>
      <c r="G32" s="50"/>
      <c r="H32" s="50"/>
      <c r="I32" s="40" t="s">
        <v>310</v>
      </c>
      <c r="K32" s="71">
        <v>1</v>
      </c>
    </row>
    <row r="33" spans="1:14" s="76" customFormat="1" ht="52.5" customHeight="1" x14ac:dyDescent="0.2">
      <c r="A33" s="33" t="s">
        <v>95</v>
      </c>
      <c r="B33" s="38" t="s">
        <v>419</v>
      </c>
      <c r="C33" s="35">
        <f>SUM(C34:C47)</f>
        <v>0</v>
      </c>
      <c r="D33" s="35">
        <f>SUM(D34:D47)</f>
        <v>400</v>
      </c>
      <c r="E33" s="35">
        <f t="shared" ref="E33:H33" si="2">SUM(E34:E47)</f>
        <v>1954897</v>
      </c>
      <c r="F33" s="35">
        <f t="shared" si="2"/>
        <v>1091624</v>
      </c>
      <c r="G33" s="35">
        <f t="shared" si="2"/>
        <v>159714</v>
      </c>
      <c r="H33" s="35">
        <f t="shared" si="2"/>
        <v>1120547</v>
      </c>
      <c r="I33" s="39"/>
      <c r="J33" s="67"/>
      <c r="K33" s="67"/>
      <c r="L33" s="67"/>
      <c r="M33" s="67"/>
      <c r="N33" s="67"/>
    </row>
    <row r="34" spans="1:14" ht="35.1" customHeight="1" x14ac:dyDescent="0.2">
      <c r="A34" s="43">
        <v>1</v>
      </c>
      <c r="B34" s="48" t="s">
        <v>36</v>
      </c>
      <c r="C34" s="77" t="s">
        <v>272</v>
      </c>
      <c r="D34" s="49"/>
      <c r="E34" s="50"/>
      <c r="F34" s="50"/>
      <c r="G34" s="50"/>
      <c r="H34" s="50"/>
      <c r="I34" s="40" t="s">
        <v>310</v>
      </c>
      <c r="K34" s="71">
        <v>1</v>
      </c>
    </row>
    <row r="35" spans="1:14" ht="35.1" customHeight="1" x14ac:dyDescent="0.2">
      <c r="A35" s="43">
        <v>2</v>
      </c>
      <c r="B35" s="48" t="s">
        <v>37</v>
      </c>
      <c r="C35" s="77" t="s">
        <v>273</v>
      </c>
      <c r="D35" s="49">
        <v>25</v>
      </c>
      <c r="E35" s="53">
        <v>1426500</v>
      </c>
      <c r="F35" s="53">
        <v>944692</v>
      </c>
      <c r="G35" s="53"/>
      <c r="H35" s="53">
        <v>617947</v>
      </c>
      <c r="I35" s="47"/>
      <c r="J35" s="70">
        <v>1</v>
      </c>
    </row>
    <row r="36" spans="1:14" ht="35.1" customHeight="1" x14ac:dyDescent="0.2">
      <c r="A36" s="43">
        <v>3</v>
      </c>
      <c r="B36" s="46" t="s">
        <v>97</v>
      </c>
      <c r="C36" s="77" t="s">
        <v>274</v>
      </c>
      <c r="D36" s="35"/>
      <c r="E36" s="52"/>
      <c r="F36" s="52"/>
      <c r="G36" s="52"/>
      <c r="H36" s="52"/>
      <c r="I36" s="40" t="s">
        <v>310</v>
      </c>
      <c r="K36" s="71">
        <v>1</v>
      </c>
    </row>
    <row r="37" spans="1:14" ht="35.1" customHeight="1" x14ac:dyDescent="0.2">
      <c r="A37" s="43">
        <v>4</v>
      </c>
      <c r="B37" s="48" t="s">
        <v>38</v>
      </c>
      <c r="C37" s="77" t="s">
        <v>275</v>
      </c>
      <c r="D37" s="49">
        <v>22</v>
      </c>
      <c r="E37" s="50">
        <v>23645</v>
      </c>
      <c r="F37" s="50">
        <v>11765</v>
      </c>
      <c r="G37" s="50">
        <v>4739</v>
      </c>
      <c r="H37" s="50">
        <v>11747</v>
      </c>
      <c r="I37" s="40"/>
      <c r="L37" s="71">
        <v>1</v>
      </c>
    </row>
    <row r="38" spans="1:14" ht="35.1" customHeight="1" x14ac:dyDescent="0.2">
      <c r="A38" s="43">
        <v>5</v>
      </c>
      <c r="B38" s="48" t="s">
        <v>39</v>
      </c>
      <c r="C38" s="77" t="s">
        <v>276</v>
      </c>
      <c r="D38" s="49"/>
      <c r="E38" s="42"/>
      <c r="F38" s="42"/>
      <c r="G38" s="42"/>
      <c r="H38" s="42"/>
      <c r="I38" s="40" t="s">
        <v>310</v>
      </c>
      <c r="K38" s="71">
        <v>1</v>
      </c>
    </row>
    <row r="39" spans="1:14" ht="35.1" customHeight="1" x14ac:dyDescent="0.2">
      <c r="A39" s="43">
        <v>6</v>
      </c>
      <c r="B39" s="48" t="s">
        <v>40</v>
      </c>
      <c r="C39" s="77" t="s">
        <v>277</v>
      </c>
      <c r="D39" s="49"/>
      <c r="E39" s="50"/>
      <c r="F39" s="50"/>
      <c r="G39" s="50"/>
      <c r="H39" s="50"/>
      <c r="I39" s="40" t="s">
        <v>310</v>
      </c>
      <c r="L39" s="71">
        <v>1</v>
      </c>
    </row>
    <row r="40" spans="1:14" ht="35.1" customHeight="1" x14ac:dyDescent="0.2">
      <c r="A40" s="43">
        <v>7</v>
      </c>
      <c r="B40" s="48" t="s">
        <v>101</v>
      </c>
      <c r="C40" s="77" t="s">
        <v>278</v>
      </c>
      <c r="D40" s="49"/>
      <c r="E40" s="50"/>
      <c r="F40" s="50"/>
      <c r="G40" s="50"/>
      <c r="H40" s="50"/>
      <c r="I40" s="40" t="s">
        <v>310</v>
      </c>
      <c r="L40" s="71">
        <v>1</v>
      </c>
    </row>
    <row r="41" spans="1:14" ht="35.1" customHeight="1" x14ac:dyDescent="0.2">
      <c r="A41" s="43">
        <v>8</v>
      </c>
      <c r="B41" s="48" t="s">
        <v>103</v>
      </c>
      <c r="C41" s="77" t="s">
        <v>279</v>
      </c>
      <c r="D41" s="49">
        <v>6</v>
      </c>
      <c r="E41" s="50">
        <v>82442</v>
      </c>
      <c r="F41" s="50">
        <v>11398</v>
      </c>
      <c r="G41" s="50">
        <v>71043</v>
      </c>
      <c r="H41" s="50">
        <f>G41</f>
        <v>71043</v>
      </c>
      <c r="I41" s="40"/>
      <c r="J41" s="69">
        <v>1</v>
      </c>
    </row>
    <row r="42" spans="1:14" ht="35.1" customHeight="1" x14ac:dyDescent="0.2">
      <c r="A42" s="43">
        <v>9</v>
      </c>
      <c r="B42" s="48" t="s">
        <v>104</v>
      </c>
      <c r="C42" s="77" t="s">
        <v>280</v>
      </c>
      <c r="D42" s="49">
        <v>77</v>
      </c>
      <c r="E42" s="49">
        <f>379+2387+289+2+131+84+443+567+1056+92+366+40+83+77+273+106+1837+19+618+124+624+1611+42+326+439+424+541+19+26+21+242+33+4+2276+2276+6+3+351+7+57+16+5+12+24+314+60+270+3380+15+98+631+40+41+29+23+18+19+45+240+8+21114</f>
        <v>44703</v>
      </c>
      <c r="F42" s="50">
        <f>123+66+56+15+373+62+57+52+136+53+1144+50+560+1345+20+301+181+17+14+121+14+1441+1198+319+12+268</f>
        <v>7998</v>
      </c>
      <c r="G42" s="50">
        <f>2+170+110+37+236+36+10+10+277+73+6+7+32+86+8+20+26+5+11+9+32+2+53+353+22+113+22+3</f>
        <v>1771</v>
      </c>
      <c r="H42" s="50">
        <f>E42-F42+G42</f>
        <v>38476</v>
      </c>
      <c r="I42" s="55"/>
      <c r="J42" s="71">
        <v>1</v>
      </c>
      <c r="K42" s="71">
        <v>1</v>
      </c>
    </row>
    <row r="43" spans="1:14" ht="35.1" customHeight="1" x14ac:dyDescent="0.2">
      <c r="A43" s="43">
        <v>10</v>
      </c>
      <c r="B43" s="48" t="s">
        <v>105</v>
      </c>
      <c r="C43" s="77" t="s">
        <v>311</v>
      </c>
      <c r="D43" s="49"/>
      <c r="E43" s="50"/>
      <c r="F43" s="50"/>
      <c r="G43" s="50"/>
      <c r="H43" s="50"/>
      <c r="I43" s="40" t="s">
        <v>310</v>
      </c>
      <c r="L43" s="71">
        <v>1</v>
      </c>
    </row>
    <row r="44" spans="1:14" ht="35.1" customHeight="1" x14ac:dyDescent="0.2">
      <c r="A44" s="43">
        <v>11</v>
      </c>
      <c r="B44" s="48" t="s">
        <v>106</v>
      </c>
      <c r="C44" s="77" t="s">
        <v>281</v>
      </c>
      <c r="D44" s="49"/>
      <c r="E44" s="50"/>
      <c r="F44" s="50"/>
      <c r="G44" s="50"/>
      <c r="H44" s="50">
        <v>45509</v>
      </c>
      <c r="I44" s="40"/>
      <c r="L44" s="71">
        <v>1</v>
      </c>
    </row>
    <row r="45" spans="1:14" ht="35.1" customHeight="1" x14ac:dyDescent="0.2">
      <c r="A45" s="43">
        <v>12</v>
      </c>
      <c r="B45" s="48" t="s">
        <v>41</v>
      </c>
      <c r="C45" s="77" t="s">
        <v>282</v>
      </c>
      <c r="D45" s="49">
        <v>33</v>
      </c>
      <c r="E45" s="50">
        <v>126790</v>
      </c>
      <c r="F45" s="50">
        <v>64559</v>
      </c>
      <c r="G45" s="50">
        <v>62230</v>
      </c>
      <c r="H45" s="50">
        <v>82122</v>
      </c>
      <c r="I45" s="55"/>
      <c r="K45" s="71">
        <v>1</v>
      </c>
    </row>
    <row r="46" spans="1:14" ht="35.1" customHeight="1" x14ac:dyDescent="0.2">
      <c r="A46" s="43">
        <v>13</v>
      </c>
      <c r="B46" s="48" t="s">
        <v>108</v>
      </c>
      <c r="C46" s="77" t="s">
        <v>283</v>
      </c>
      <c r="D46" s="49"/>
      <c r="E46" s="50"/>
      <c r="F46" s="50"/>
      <c r="G46" s="50"/>
      <c r="H46" s="50"/>
      <c r="I46" s="40" t="s">
        <v>310</v>
      </c>
      <c r="L46" s="71">
        <v>1</v>
      </c>
    </row>
    <row r="47" spans="1:14" ht="35.1" customHeight="1" x14ac:dyDescent="0.2">
      <c r="A47" s="43">
        <v>14</v>
      </c>
      <c r="B47" s="48" t="s">
        <v>42</v>
      </c>
      <c r="C47" s="77" t="s">
        <v>284</v>
      </c>
      <c r="D47" s="49">
        <v>237</v>
      </c>
      <c r="E47" s="50">
        <v>250817</v>
      </c>
      <c r="F47" s="50">
        <v>51212</v>
      </c>
      <c r="G47" s="50">
        <v>19931</v>
      </c>
      <c r="H47" s="50">
        <v>253703</v>
      </c>
      <c r="I47" s="47"/>
      <c r="J47" s="69">
        <v>1</v>
      </c>
    </row>
    <row r="48" spans="1:14" s="76" customFormat="1" ht="35.1" customHeight="1" x14ac:dyDescent="0.2">
      <c r="A48" s="33" t="s">
        <v>99</v>
      </c>
      <c r="B48" s="38" t="s">
        <v>45</v>
      </c>
      <c r="C48" s="80"/>
      <c r="D48" s="35"/>
      <c r="E48" s="36"/>
      <c r="F48" s="36"/>
      <c r="G48" s="36"/>
      <c r="H48" s="36"/>
      <c r="I48" s="39"/>
      <c r="J48" s="67"/>
      <c r="K48" s="67"/>
      <c r="L48" s="67"/>
      <c r="M48" s="67"/>
      <c r="N48" s="67"/>
    </row>
    <row r="49" spans="1:14" s="72" customFormat="1" ht="35.1" customHeight="1" x14ac:dyDescent="0.2">
      <c r="A49" s="43">
        <v>1</v>
      </c>
      <c r="B49" s="48" t="s">
        <v>46</v>
      </c>
      <c r="C49" s="77" t="s">
        <v>285</v>
      </c>
      <c r="D49" s="49"/>
      <c r="E49" s="50"/>
      <c r="F49" s="50"/>
      <c r="G49" s="50"/>
      <c r="H49" s="50"/>
      <c r="I49" s="55" t="s">
        <v>214</v>
      </c>
      <c r="J49" s="71"/>
      <c r="K49" s="71"/>
      <c r="L49" s="71"/>
      <c r="M49" s="71"/>
      <c r="N49" s="71"/>
    </row>
    <row r="50" spans="1:14" s="72" customFormat="1" ht="35.1" customHeight="1" x14ac:dyDescent="0.2">
      <c r="A50" s="43">
        <v>2</v>
      </c>
      <c r="B50" s="48" t="s">
        <v>110</v>
      </c>
      <c r="C50" s="77" t="s">
        <v>286</v>
      </c>
      <c r="D50" s="49"/>
      <c r="E50" s="56"/>
      <c r="F50" s="56"/>
      <c r="G50" s="56"/>
      <c r="H50" s="56"/>
      <c r="I50" s="40" t="s">
        <v>310</v>
      </c>
      <c r="J50" s="71"/>
      <c r="K50" s="71">
        <v>1</v>
      </c>
      <c r="L50" s="71">
        <v>1</v>
      </c>
      <c r="M50" s="71"/>
      <c r="N50" s="71"/>
    </row>
    <row r="51" spans="1:14" s="72" customFormat="1" ht="35.1" customHeight="1" x14ac:dyDescent="0.2">
      <c r="A51" s="43">
        <v>3</v>
      </c>
      <c r="B51" s="48" t="s">
        <v>47</v>
      </c>
      <c r="C51" s="77" t="s">
        <v>312</v>
      </c>
      <c r="D51" s="45"/>
      <c r="E51" s="42"/>
      <c r="F51" s="42"/>
      <c r="G51" s="42"/>
      <c r="H51" s="42"/>
      <c r="I51" s="54" t="s">
        <v>212</v>
      </c>
      <c r="J51" s="71"/>
      <c r="K51" s="71"/>
      <c r="L51" s="71">
        <v>1</v>
      </c>
      <c r="M51" s="71"/>
      <c r="N51" s="71"/>
    </row>
    <row r="52" spans="1:14" s="72" customFormat="1" ht="35.1" customHeight="1" x14ac:dyDescent="0.2">
      <c r="A52" s="43">
        <v>4</v>
      </c>
      <c r="B52" s="48" t="s">
        <v>112</v>
      </c>
      <c r="C52" s="77" t="s">
        <v>287</v>
      </c>
      <c r="D52" s="49">
        <v>35</v>
      </c>
      <c r="E52" s="50">
        <v>6132</v>
      </c>
      <c r="F52" s="50">
        <v>1082</v>
      </c>
      <c r="G52" s="50"/>
      <c r="H52" s="50">
        <v>4719</v>
      </c>
      <c r="I52" s="47"/>
      <c r="J52" s="71">
        <v>1</v>
      </c>
      <c r="K52" s="71"/>
      <c r="L52" s="71"/>
      <c r="M52" s="71"/>
      <c r="N52" s="71"/>
    </row>
    <row r="53" spans="1:14" s="72" customFormat="1" ht="35.1" customHeight="1" x14ac:dyDescent="0.2">
      <c r="A53" s="43">
        <v>5</v>
      </c>
      <c r="B53" s="48" t="s">
        <v>114</v>
      </c>
      <c r="C53" s="77" t="s">
        <v>288</v>
      </c>
      <c r="D53" s="49"/>
      <c r="E53" s="50"/>
      <c r="F53" s="50"/>
      <c r="G53" s="50"/>
      <c r="H53" s="50"/>
      <c r="I53" s="40" t="s">
        <v>310</v>
      </c>
      <c r="J53" s="71"/>
      <c r="K53" s="71">
        <v>1</v>
      </c>
      <c r="L53" s="71"/>
      <c r="M53" s="71"/>
      <c r="N53" s="71"/>
    </row>
    <row r="54" spans="1:14" s="76" customFormat="1" ht="35.1" customHeight="1" x14ac:dyDescent="0.2">
      <c r="A54" s="33" t="s">
        <v>44</v>
      </c>
      <c r="B54" s="38" t="s">
        <v>116</v>
      </c>
      <c r="C54" s="35">
        <f t="shared" ref="C54" si="3">SUM(C55:C60)</f>
        <v>0</v>
      </c>
      <c r="D54" s="35">
        <f>SUM(D55:D60)</f>
        <v>53</v>
      </c>
      <c r="E54" s="35">
        <f t="shared" ref="E54:H54" si="4">SUM(E55:E60)</f>
        <v>2106137</v>
      </c>
      <c r="F54" s="35">
        <f t="shared" si="4"/>
        <v>472501</v>
      </c>
      <c r="G54" s="35">
        <f t="shared" si="4"/>
        <v>158812</v>
      </c>
      <c r="H54" s="35">
        <f t="shared" si="4"/>
        <v>1786932</v>
      </c>
      <c r="I54" s="39"/>
      <c r="J54" s="67"/>
      <c r="K54" s="67"/>
      <c r="L54" s="67"/>
      <c r="M54" s="67"/>
      <c r="N54" s="67"/>
    </row>
    <row r="55" spans="1:14" s="72" customFormat="1" ht="35.1" customHeight="1" x14ac:dyDescent="0.2">
      <c r="A55" s="43">
        <v>1</v>
      </c>
      <c r="B55" s="48" t="s">
        <v>117</v>
      </c>
      <c r="C55" s="77" t="s">
        <v>289</v>
      </c>
      <c r="D55" s="49">
        <v>13</v>
      </c>
      <c r="E55" s="53">
        <f>24540+39074+363952+3356+43657+609+28971+12795+11070+12655+118000+334313+21668</f>
        <v>1014660</v>
      </c>
      <c r="F55" s="50">
        <f>289390+1665+19645+457+6397+13724</f>
        <v>331278</v>
      </c>
      <c r="G55" s="50"/>
      <c r="H55" s="50">
        <f>E55-F55</f>
        <v>683382</v>
      </c>
      <c r="I55" s="54"/>
      <c r="J55" s="71">
        <v>1</v>
      </c>
      <c r="K55" s="71"/>
      <c r="L55" s="71"/>
      <c r="M55" s="71"/>
      <c r="N55" s="71"/>
    </row>
    <row r="56" spans="1:14" s="72" customFormat="1" ht="35.1" customHeight="1" x14ac:dyDescent="0.2">
      <c r="A56" s="43">
        <v>2</v>
      </c>
      <c r="B56" s="48" t="s">
        <v>118</v>
      </c>
      <c r="C56" s="77"/>
      <c r="D56" s="49"/>
      <c r="E56" s="50"/>
      <c r="F56" s="50"/>
      <c r="G56" s="50"/>
      <c r="H56" s="50"/>
      <c r="I56" s="47" t="s">
        <v>213</v>
      </c>
      <c r="J56" s="71"/>
      <c r="K56" s="71"/>
      <c r="L56" s="71"/>
      <c r="M56" s="71"/>
      <c r="N56" s="71"/>
    </row>
    <row r="57" spans="1:14" s="72" customFormat="1" ht="35.1" customHeight="1" x14ac:dyDescent="0.2">
      <c r="A57" s="43">
        <v>3</v>
      </c>
      <c r="B57" s="48" t="s">
        <v>119</v>
      </c>
      <c r="C57" s="77" t="s">
        <v>290</v>
      </c>
      <c r="D57" s="45"/>
      <c r="E57" s="42"/>
      <c r="F57" s="42"/>
      <c r="G57" s="42"/>
      <c r="H57" s="42"/>
      <c r="I57" s="40" t="s">
        <v>310</v>
      </c>
      <c r="J57" s="71"/>
      <c r="K57" s="71">
        <v>1</v>
      </c>
      <c r="L57" s="71"/>
      <c r="M57" s="71"/>
      <c r="N57" s="71"/>
    </row>
    <row r="58" spans="1:14" s="72" customFormat="1" ht="35.1" customHeight="1" x14ac:dyDescent="0.2">
      <c r="A58" s="43">
        <v>4</v>
      </c>
      <c r="B58" s="48" t="s">
        <v>49</v>
      </c>
      <c r="C58" s="77" t="s">
        <v>291</v>
      </c>
      <c r="D58" s="49">
        <v>4</v>
      </c>
      <c r="E58" s="50">
        <v>15277</v>
      </c>
      <c r="F58" s="50"/>
      <c r="G58" s="50"/>
      <c r="H58" s="50">
        <v>15277</v>
      </c>
      <c r="I58" s="47"/>
      <c r="J58" s="71">
        <v>1</v>
      </c>
      <c r="K58" s="71"/>
      <c r="L58" s="71"/>
      <c r="M58" s="71"/>
      <c r="N58" s="71"/>
    </row>
    <row r="59" spans="1:14" s="72" customFormat="1" ht="35.1" customHeight="1" x14ac:dyDescent="0.2">
      <c r="A59" s="43">
        <v>5</v>
      </c>
      <c r="B59" s="48" t="s">
        <v>43</v>
      </c>
      <c r="C59" s="77" t="s">
        <v>292</v>
      </c>
      <c r="D59" s="49">
        <v>11</v>
      </c>
      <c r="E59" s="50">
        <f>H59+F59-G59</f>
        <v>208286</v>
      </c>
      <c r="F59" s="50">
        <f>1900+4156+9385</f>
        <v>15441</v>
      </c>
      <c r="G59" s="50">
        <f>202+20228+2947+6792+2232+9+421</f>
        <v>32831</v>
      </c>
      <c r="H59" s="50">
        <v>225676</v>
      </c>
      <c r="I59" s="47"/>
      <c r="J59" s="71"/>
      <c r="K59" s="71">
        <v>1</v>
      </c>
      <c r="L59" s="71"/>
      <c r="M59" s="71"/>
      <c r="N59" s="71"/>
    </row>
    <row r="60" spans="1:14" s="72" customFormat="1" ht="35.1" customHeight="1" x14ac:dyDescent="0.2">
      <c r="A60" s="43">
        <v>6</v>
      </c>
      <c r="B60" s="48" t="s">
        <v>120</v>
      </c>
      <c r="C60" s="77" t="s">
        <v>293</v>
      </c>
      <c r="D60" s="49">
        <v>25</v>
      </c>
      <c r="E60" s="50">
        <v>867914</v>
      </c>
      <c r="F60" s="50">
        <v>125782</v>
      </c>
      <c r="G60" s="50">
        <v>125981</v>
      </c>
      <c r="H60" s="50">
        <v>862597</v>
      </c>
      <c r="I60" s="47"/>
      <c r="J60" s="69">
        <v>1</v>
      </c>
      <c r="K60" s="71"/>
      <c r="L60" s="71"/>
      <c r="M60" s="71"/>
      <c r="N60" s="71"/>
    </row>
    <row r="61" spans="1:14" s="76" customFormat="1" ht="35.1" customHeight="1" x14ac:dyDescent="0.2">
      <c r="A61" s="33" t="s">
        <v>115</v>
      </c>
      <c r="B61" s="38" t="s">
        <v>51</v>
      </c>
      <c r="C61" s="35"/>
      <c r="D61" s="35">
        <f>SUM(D62:D74)</f>
        <v>59</v>
      </c>
      <c r="E61" s="35">
        <f t="shared" ref="E61:H61" si="5">SUM(E62:E74)</f>
        <v>41534</v>
      </c>
      <c r="F61" s="35">
        <f t="shared" si="5"/>
        <v>77967</v>
      </c>
      <c r="G61" s="35">
        <f t="shared" si="5"/>
        <v>39870</v>
      </c>
      <c r="H61" s="35">
        <f t="shared" si="5"/>
        <v>77787</v>
      </c>
      <c r="I61" s="39"/>
      <c r="J61" s="67"/>
      <c r="K61" s="67"/>
      <c r="L61" s="67"/>
      <c r="M61" s="67"/>
      <c r="N61" s="67"/>
    </row>
    <row r="62" spans="1:14" s="72" customFormat="1" ht="35.1" customHeight="1" x14ac:dyDescent="0.2">
      <c r="A62" s="43">
        <v>1</v>
      </c>
      <c r="B62" s="48" t="s">
        <v>52</v>
      </c>
      <c r="C62" s="77" t="s">
        <v>294</v>
      </c>
      <c r="D62" s="49"/>
      <c r="E62" s="50"/>
      <c r="F62" s="50"/>
      <c r="G62" s="50"/>
      <c r="H62" s="50"/>
      <c r="I62" s="40" t="s">
        <v>310</v>
      </c>
      <c r="J62" s="71"/>
      <c r="K62" s="71">
        <v>1</v>
      </c>
      <c r="L62" s="71"/>
      <c r="M62" s="71"/>
      <c r="N62" s="71"/>
    </row>
    <row r="63" spans="1:14" s="72" customFormat="1" ht="35.1" customHeight="1" x14ac:dyDescent="0.2">
      <c r="A63" s="43">
        <v>2</v>
      </c>
      <c r="B63" s="48" t="s">
        <v>123</v>
      </c>
      <c r="C63" s="77" t="s">
        <v>295</v>
      </c>
      <c r="D63" s="49"/>
      <c r="E63" s="50"/>
      <c r="F63" s="50"/>
      <c r="G63" s="50"/>
      <c r="H63" s="50"/>
      <c r="I63" s="40" t="s">
        <v>310</v>
      </c>
      <c r="J63" s="71"/>
      <c r="K63" s="71">
        <v>1</v>
      </c>
      <c r="L63" s="71"/>
      <c r="M63" s="71"/>
      <c r="N63" s="71"/>
    </row>
    <row r="64" spans="1:14" s="72" customFormat="1" ht="35.1" customHeight="1" x14ac:dyDescent="0.2">
      <c r="A64" s="43">
        <v>3</v>
      </c>
      <c r="B64" s="46" t="s">
        <v>53</v>
      </c>
      <c r="C64" s="77" t="s">
        <v>296</v>
      </c>
      <c r="D64" s="45">
        <v>4</v>
      </c>
      <c r="E64" s="42">
        <v>11808</v>
      </c>
      <c r="F64" s="42">
        <v>0</v>
      </c>
      <c r="G64" s="42">
        <v>0</v>
      </c>
      <c r="H64" s="42">
        <v>11808</v>
      </c>
      <c r="I64" s="47"/>
      <c r="J64" s="66">
        <v>1</v>
      </c>
      <c r="K64" s="71"/>
      <c r="L64" s="71"/>
      <c r="M64" s="71"/>
      <c r="N64" s="71"/>
    </row>
    <row r="65" spans="1:14" s="72" customFormat="1" ht="35.1" customHeight="1" x14ac:dyDescent="0.2">
      <c r="A65" s="43">
        <v>4</v>
      </c>
      <c r="B65" s="48" t="s">
        <v>125</v>
      </c>
      <c r="C65" s="77" t="s">
        <v>297</v>
      </c>
      <c r="D65" s="57"/>
      <c r="E65" s="50"/>
      <c r="F65" s="50"/>
      <c r="G65" s="50"/>
      <c r="H65" s="50"/>
      <c r="I65" s="40" t="s">
        <v>310</v>
      </c>
      <c r="J65" s="71"/>
      <c r="K65" s="71"/>
      <c r="L65" s="71">
        <v>1</v>
      </c>
      <c r="M65" s="71"/>
      <c r="N65" s="71"/>
    </row>
    <row r="66" spans="1:14" s="72" customFormat="1" ht="35.1" customHeight="1" x14ac:dyDescent="0.2">
      <c r="A66" s="43">
        <v>5</v>
      </c>
      <c r="B66" s="48" t="s">
        <v>54</v>
      </c>
      <c r="C66" s="77" t="s">
        <v>298</v>
      </c>
      <c r="D66" s="57">
        <v>6</v>
      </c>
      <c r="E66" s="50">
        <v>5119</v>
      </c>
      <c r="F66" s="50"/>
      <c r="G66" s="50"/>
      <c r="H66" s="50">
        <v>5119</v>
      </c>
      <c r="I66" s="47"/>
      <c r="J66" s="71">
        <v>1</v>
      </c>
      <c r="K66" s="71"/>
      <c r="L66" s="71"/>
      <c r="M66" s="71"/>
      <c r="N66" s="71"/>
    </row>
    <row r="67" spans="1:14" s="72" customFormat="1" ht="35.1" customHeight="1" x14ac:dyDescent="0.2">
      <c r="A67" s="43">
        <v>6</v>
      </c>
      <c r="B67" s="48" t="s">
        <v>128</v>
      </c>
      <c r="C67" s="77" t="s">
        <v>299</v>
      </c>
      <c r="D67" s="57"/>
      <c r="E67" s="50"/>
      <c r="F67" s="50"/>
      <c r="G67" s="50"/>
      <c r="H67" s="50"/>
      <c r="I67" s="40" t="s">
        <v>310</v>
      </c>
      <c r="J67" s="71"/>
      <c r="K67" s="71">
        <v>1</v>
      </c>
      <c r="L67" s="71"/>
      <c r="M67" s="71"/>
      <c r="N67" s="71"/>
    </row>
    <row r="68" spans="1:14" s="72" customFormat="1" ht="35.1" customHeight="1" x14ac:dyDescent="0.2">
      <c r="A68" s="43">
        <v>7</v>
      </c>
      <c r="B68" s="48" t="s">
        <v>55</v>
      </c>
      <c r="C68" s="77" t="s">
        <v>300</v>
      </c>
      <c r="D68" s="57"/>
      <c r="E68" s="50"/>
      <c r="F68" s="50"/>
      <c r="G68" s="50"/>
      <c r="H68" s="50"/>
      <c r="I68" s="47" t="s">
        <v>246</v>
      </c>
      <c r="J68" s="71"/>
      <c r="K68" s="71">
        <v>1</v>
      </c>
      <c r="L68" s="71"/>
      <c r="M68" s="71"/>
      <c r="N68" s="71"/>
    </row>
    <row r="69" spans="1:14" s="72" customFormat="1" ht="35.1" customHeight="1" x14ac:dyDescent="0.2">
      <c r="A69" s="43">
        <v>8</v>
      </c>
      <c r="B69" s="48" t="s">
        <v>57</v>
      </c>
      <c r="C69" s="77" t="s">
        <v>287</v>
      </c>
      <c r="D69" s="57">
        <v>37</v>
      </c>
      <c r="E69" s="50">
        <v>525</v>
      </c>
      <c r="F69" s="50">
        <v>337</v>
      </c>
      <c r="G69" s="50">
        <v>152</v>
      </c>
      <c r="H69" s="50">
        <v>35</v>
      </c>
      <c r="I69" s="47"/>
      <c r="J69" s="71">
        <v>1</v>
      </c>
      <c r="K69" s="71"/>
      <c r="L69" s="71"/>
      <c r="M69" s="71"/>
      <c r="N69" s="71"/>
    </row>
    <row r="70" spans="1:14" s="72" customFormat="1" ht="35.1" customHeight="1" x14ac:dyDescent="0.2">
      <c r="A70" s="43">
        <v>9</v>
      </c>
      <c r="B70" s="48" t="s">
        <v>130</v>
      </c>
      <c r="C70" s="77" t="s">
        <v>301</v>
      </c>
      <c r="D70" s="57">
        <v>7</v>
      </c>
      <c r="E70" s="50">
        <f>105+4757+3890+162+8+5653+9507</f>
        <v>24082</v>
      </c>
      <c r="F70" s="50">
        <f>78+3507+103+4794</f>
        <v>8482</v>
      </c>
      <c r="G70" s="50">
        <f>27+1249+3890+59+4+858+9508</f>
        <v>15595</v>
      </c>
      <c r="H70" s="50">
        <f>E70-F70+G70</f>
        <v>31195</v>
      </c>
      <c r="I70" s="47"/>
      <c r="J70" s="71">
        <v>1</v>
      </c>
      <c r="K70" s="71"/>
      <c r="L70" s="71"/>
      <c r="M70" s="71"/>
      <c r="N70" s="71"/>
    </row>
    <row r="71" spans="1:14" s="72" customFormat="1" ht="35.1" customHeight="1" x14ac:dyDescent="0.2">
      <c r="A71" s="43">
        <v>10</v>
      </c>
      <c r="B71" s="48" t="s">
        <v>132</v>
      </c>
      <c r="C71" s="77" t="s">
        <v>302</v>
      </c>
      <c r="D71" s="57"/>
      <c r="E71" s="50"/>
      <c r="F71" s="50"/>
      <c r="G71" s="50"/>
      <c r="H71" s="50"/>
      <c r="I71" s="40" t="s">
        <v>310</v>
      </c>
      <c r="J71" s="71"/>
      <c r="K71" s="71"/>
      <c r="L71" s="71">
        <v>1</v>
      </c>
      <c r="M71" s="71"/>
      <c r="N71" s="71"/>
    </row>
    <row r="72" spans="1:14" s="72" customFormat="1" ht="35.1" customHeight="1" x14ac:dyDescent="0.2">
      <c r="A72" s="43">
        <v>11</v>
      </c>
      <c r="B72" s="48" t="s">
        <v>56</v>
      </c>
      <c r="C72" s="77" t="s">
        <v>303</v>
      </c>
      <c r="D72" s="57">
        <v>3</v>
      </c>
      <c r="E72" s="50"/>
      <c r="F72" s="50">
        <v>63641</v>
      </c>
      <c r="G72" s="50">
        <v>24123</v>
      </c>
      <c r="H72" s="50">
        <v>24123</v>
      </c>
      <c r="I72" s="47"/>
      <c r="J72" s="69">
        <v>1</v>
      </c>
      <c r="K72" s="71"/>
      <c r="L72" s="71"/>
      <c r="M72" s="71"/>
      <c r="N72" s="71"/>
    </row>
    <row r="73" spans="1:14" s="72" customFormat="1" ht="35.1" customHeight="1" x14ac:dyDescent="0.2">
      <c r="A73" s="43">
        <v>12</v>
      </c>
      <c r="B73" s="48" t="s">
        <v>134</v>
      </c>
      <c r="C73" s="77" t="s">
        <v>304</v>
      </c>
      <c r="D73" s="57"/>
      <c r="E73" s="50"/>
      <c r="F73" s="50"/>
      <c r="G73" s="50"/>
      <c r="H73" s="50"/>
      <c r="I73" s="40" t="s">
        <v>310</v>
      </c>
      <c r="J73" s="71"/>
      <c r="K73" s="71"/>
      <c r="L73" s="71">
        <v>1</v>
      </c>
      <c r="M73" s="71"/>
      <c r="N73" s="71"/>
    </row>
    <row r="74" spans="1:14" s="72" customFormat="1" ht="35.1" customHeight="1" x14ac:dyDescent="0.2">
      <c r="A74" s="43">
        <v>13</v>
      </c>
      <c r="B74" s="48" t="s">
        <v>58</v>
      </c>
      <c r="C74" s="77" t="s">
        <v>305</v>
      </c>
      <c r="D74" s="57">
        <v>2</v>
      </c>
      <c r="E74" s="50"/>
      <c r="F74" s="50">
        <f>5494+13</f>
        <v>5507</v>
      </c>
      <c r="G74" s="50"/>
      <c r="H74" s="50">
        <f>F74</f>
        <v>5507</v>
      </c>
      <c r="I74" s="47"/>
      <c r="J74" s="79">
        <v>1</v>
      </c>
      <c r="K74" s="71"/>
      <c r="L74" s="71">
        <v>1</v>
      </c>
      <c r="M74" s="71"/>
      <c r="N74" s="71"/>
    </row>
    <row r="75" spans="1:14" s="81" customFormat="1" ht="15.75" x14ac:dyDescent="0.2">
      <c r="A75" s="58"/>
      <c r="B75" s="59"/>
      <c r="C75" s="60"/>
      <c r="D75" s="61"/>
      <c r="E75" s="62"/>
      <c r="F75" s="63"/>
      <c r="G75" s="63"/>
      <c r="H75" s="63"/>
      <c r="I75" s="62"/>
      <c r="J75" s="71"/>
      <c r="K75" s="71"/>
      <c r="L75" s="71"/>
      <c r="M75" s="71"/>
      <c r="N75" s="71"/>
    </row>
    <row r="76" spans="1:14" s="81" customFormat="1" ht="15.75" x14ac:dyDescent="0.2">
      <c r="A76" s="88"/>
      <c r="B76" s="89" t="s">
        <v>345</v>
      </c>
      <c r="C76" s="90"/>
      <c r="D76" s="91"/>
      <c r="E76" s="92"/>
      <c r="F76" s="92"/>
      <c r="G76" s="92"/>
      <c r="H76" s="64"/>
      <c r="I76" s="65"/>
      <c r="J76" s="71"/>
      <c r="K76" s="71"/>
      <c r="L76" s="71"/>
      <c r="M76" s="71"/>
      <c r="N76" s="71"/>
    </row>
    <row r="77" spans="1:14" s="81" customFormat="1" ht="15.75" x14ac:dyDescent="0.2">
      <c r="A77" s="88"/>
      <c r="B77" s="89" t="s">
        <v>248</v>
      </c>
      <c r="C77" s="90"/>
      <c r="D77" s="91"/>
      <c r="E77" s="92"/>
      <c r="F77" s="92"/>
      <c r="G77" s="92"/>
      <c r="H77" s="64"/>
      <c r="I77" s="64"/>
      <c r="J77" s="71"/>
      <c r="K77" s="71"/>
      <c r="L77" s="71"/>
      <c r="M77" s="71"/>
      <c r="N77" s="71"/>
    </row>
    <row r="78" spans="1:14" ht="15.75" x14ac:dyDescent="0.2">
      <c r="A78" s="76"/>
      <c r="B78" s="76"/>
      <c r="C78" s="76"/>
      <c r="D78" s="76"/>
      <c r="E78" s="76"/>
      <c r="F78" s="76"/>
      <c r="G78" s="76"/>
      <c r="H78" s="76"/>
      <c r="I78" s="76"/>
    </row>
    <row r="79" spans="1:14" ht="15.75" x14ac:dyDescent="0.2">
      <c r="A79" s="76"/>
      <c r="B79" s="82"/>
      <c r="C79" s="76"/>
      <c r="D79" s="76"/>
      <c r="E79" s="76"/>
      <c r="F79" s="76"/>
      <c r="G79" s="76"/>
      <c r="H79" s="76"/>
      <c r="I79" s="76"/>
    </row>
    <row r="80" spans="1:14" ht="15.75" x14ac:dyDescent="0.2">
      <c r="A80" s="76"/>
      <c r="B80" s="82"/>
      <c r="C80" s="76"/>
      <c r="D80" s="76"/>
      <c r="E80" s="76"/>
      <c r="F80" s="76"/>
      <c r="G80" s="76"/>
      <c r="H80" s="76"/>
      <c r="I80" s="76"/>
    </row>
  </sheetData>
  <mergeCells count="3">
    <mergeCell ref="A1:I1"/>
    <mergeCell ref="A2:I2"/>
    <mergeCell ref="G3:I3"/>
  </mergeCells>
  <pageMargins left="0.51" right="0.28000000000000003" top="0.51" bottom="0.49" header="0.31496062992125984" footer="0.31496062992125984"/>
  <pageSetup paperSize="9" scale="95"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workbookViewId="0"/>
  </sheetViews>
  <sheetFormatPr defaultColWidth="14.375" defaultRowHeight="15" customHeight="1" x14ac:dyDescent="0.2"/>
  <cols>
    <col min="1" max="1" width="4.75" customWidth="1"/>
    <col min="2" max="2" width="11.75" customWidth="1"/>
    <col min="3" max="3" width="32.375" customWidth="1"/>
    <col min="4" max="4" width="36" customWidth="1"/>
    <col min="5" max="5" width="51.375" customWidth="1"/>
    <col min="6" max="6" width="9" customWidth="1"/>
    <col min="7" max="11" width="8" customWidth="1"/>
  </cols>
  <sheetData>
    <row r="1" spans="1:11" ht="15.75" customHeight="1" x14ac:dyDescent="0.2">
      <c r="A1" s="206" t="s">
        <v>141</v>
      </c>
      <c r="B1" s="207"/>
      <c r="C1" s="207"/>
      <c r="D1" s="207"/>
      <c r="E1" s="207"/>
      <c r="F1" s="5"/>
      <c r="G1" s="5"/>
      <c r="H1" s="5"/>
      <c r="I1" s="5"/>
      <c r="J1" s="5"/>
      <c r="K1" s="5"/>
    </row>
    <row r="2" spans="1:11" ht="15.75" customHeight="1" x14ac:dyDescent="0.2">
      <c r="A2" s="208" t="s">
        <v>142</v>
      </c>
      <c r="B2" s="207"/>
      <c r="C2" s="207"/>
      <c r="D2" s="207"/>
      <c r="E2" s="207"/>
      <c r="F2" s="5"/>
      <c r="G2" s="5"/>
      <c r="H2" s="5"/>
      <c r="I2" s="5"/>
      <c r="J2" s="5"/>
      <c r="K2" s="5"/>
    </row>
    <row r="3" spans="1:11" ht="49.5" customHeight="1" x14ac:dyDescent="0.2">
      <c r="A3" s="6" t="s">
        <v>1</v>
      </c>
      <c r="B3" s="6" t="s">
        <v>2</v>
      </c>
      <c r="C3" s="7" t="s">
        <v>3</v>
      </c>
      <c r="D3" s="7" t="s">
        <v>4</v>
      </c>
      <c r="E3" s="7" t="s">
        <v>5</v>
      </c>
      <c r="F3" s="5"/>
      <c r="G3" s="5"/>
      <c r="H3" s="5"/>
      <c r="I3" s="5"/>
      <c r="J3" s="5"/>
      <c r="K3" s="5"/>
    </row>
    <row r="4" spans="1:11" ht="16.5" customHeight="1" x14ac:dyDescent="0.2">
      <c r="A4" s="8"/>
      <c r="B4" s="9" t="s">
        <v>66</v>
      </c>
      <c r="C4" s="7"/>
      <c r="D4" s="7"/>
      <c r="E4" s="7"/>
      <c r="F4" s="5"/>
      <c r="G4" s="5"/>
      <c r="H4" s="5"/>
      <c r="I4" s="5"/>
      <c r="J4" s="5"/>
      <c r="K4" s="5"/>
    </row>
    <row r="5" spans="1:11" ht="16.5" customHeight="1" x14ac:dyDescent="0.2">
      <c r="A5" s="1" t="s">
        <v>6</v>
      </c>
      <c r="B5" s="2" t="s">
        <v>7</v>
      </c>
      <c r="C5" s="7"/>
      <c r="D5" s="7"/>
      <c r="E5" s="7"/>
      <c r="F5" s="5"/>
      <c r="G5" s="5"/>
      <c r="H5" s="5"/>
      <c r="I5" s="5"/>
      <c r="J5" s="5"/>
      <c r="K5" s="5"/>
    </row>
    <row r="6" spans="1:11" ht="16.5" customHeight="1" x14ac:dyDescent="0.2">
      <c r="A6" s="3">
        <v>1</v>
      </c>
      <c r="B6" s="4" t="s">
        <v>67</v>
      </c>
      <c r="C6" s="7"/>
      <c r="D6" s="7"/>
      <c r="E6" s="7"/>
      <c r="F6" s="5"/>
      <c r="G6" s="5"/>
      <c r="H6" s="5"/>
      <c r="I6" s="5"/>
      <c r="J6" s="5"/>
      <c r="K6" s="5"/>
    </row>
    <row r="7" spans="1:11" ht="16.5" customHeight="1" x14ac:dyDescent="0.2">
      <c r="A7" s="3">
        <v>2</v>
      </c>
      <c r="B7" s="4" t="s">
        <v>9</v>
      </c>
      <c r="C7" s="7"/>
      <c r="D7" s="7"/>
      <c r="E7" s="7"/>
      <c r="F7" s="5"/>
      <c r="G7" s="5"/>
      <c r="H7" s="5"/>
      <c r="I7" s="5"/>
      <c r="J7" s="5"/>
      <c r="K7" s="5"/>
    </row>
    <row r="8" spans="1:11" ht="16.5" customHeight="1" x14ac:dyDescent="0.2">
      <c r="A8" s="3">
        <v>3</v>
      </c>
      <c r="B8" s="10" t="s">
        <v>70</v>
      </c>
      <c r="C8" s="7"/>
      <c r="D8" s="7"/>
      <c r="E8" s="7"/>
      <c r="F8" s="5"/>
      <c r="G8" s="5"/>
      <c r="H8" s="5"/>
      <c r="I8" s="5"/>
      <c r="J8" s="5"/>
      <c r="K8" s="5"/>
    </row>
    <row r="9" spans="1:11" ht="16.5" customHeight="1" x14ac:dyDescent="0.2">
      <c r="A9" s="3">
        <v>4</v>
      </c>
      <c r="B9" s="10" t="s">
        <v>72</v>
      </c>
      <c r="C9" s="7"/>
      <c r="D9" s="7"/>
      <c r="E9" s="7"/>
      <c r="F9" s="5"/>
      <c r="G9" s="5"/>
      <c r="H9" s="5"/>
      <c r="I9" s="5"/>
      <c r="J9" s="5"/>
      <c r="K9" s="5"/>
    </row>
    <row r="10" spans="1:11" ht="16.5" customHeight="1" x14ac:dyDescent="0.2">
      <c r="A10" s="3">
        <v>5</v>
      </c>
      <c r="B10" s="4" t="s">
        <v>74</v>
      </c>
      <c r="C10" s="7"/>
      <c r="D10" s="7"/>
      <c r="E10" s="7"/>
      <c r="F10" s="5"/>
      <c r="G10" s="5"/>
      <c r="H10" s="5"/>
      <c r="I10" s="5"/>
      <c r="J10" s="5"/>
      <c r="K10" s="5"/>
    </row>
    <row r="11" spans="1:11" ht="18.75" customHeight="1" x14ac:dyDescent="0.2">
      <c r="A11" s="3">
        <v>6</v>
      </c>
      <c r="B11" s="4" t="s">
        <v>75</v>
      </c>
      <c r="C11" s="11"/>
      <c r="D11" s="11"/>
      <c r="E11" s="11"/>
      <c r="F11" s="5"/>
      <c r="G11" s="5"/>
      <c r="H11" s="5"/>
      <c r="I11" s="5"/>
      <c r="J11" s="5"/>
      <c r="K11" s="5"/>
    </row>
    <row r="12" spans="1:11" ht="15.75" customHeight="1" x14ac:dyDescent="0.2">
      <c r="A12" s="3">
        <v>7</v>
      </c>
      <c r="B12" s="4" t="s">
        <v>76</v>
      </c>
      <c r="C12" s="12"/>
      <c r="D12" s="12"/>
      <c r="E12" s="12"/>
      <c r="F12" s="5"/>
      <c r="G12" s="5"/>
      <c r="H12" s="5"/>
      <c r="I12" s="5"/>
      <c r="J12" s="5"/>
      <c r="K12" s="5"/>
    </row>
    <row r="13" spans="1:11" ht="15.75" customHeight="1" x14ac:dyDescent="0.2">
      <c r="A13" s="3">
        <v>8</v>
      </c>
      <c r="B13" s="4" t="s">
        <v>14</v>
      </c>
      <c r="C13" s="12"/>
      <c r="D13" s="12"/>
      <c r="E13" s="12"/>
      <c r="F13" s="5"/>
      <c r="G13" s="5"/>
      <c r="H13" s="5"/>
      <c r="I13" s="5"/>
      <c r="J13" s="5"/>
      <c r="K13" s="5"/>
    </row>
    <row r="14" spans="1:11" ht="15.75" customHeight="1" x14ac:dyDescent="0.2">
      <c r="A14" s="3">
        <v>9</v>
      </c>
      <c r="B14" s="4" t="s">
        <v>78</v>
      </c>
      <c r="C14" s="12"/>
      <c r="D14" s="12"/>
      <c r="E14" s="12"/>
      <c r="F14" s="5"/>
      <c r="G14" s="5"/>
      <c r="H14" s="5"/>
      <c r="I14" s="5"/>
      <c r="J14" s="5"/>
      <c r="K14" s="5"/>
    </row>
    <row r="15" spans="1:11" ht="15.75" customHeight="1" x14ac:dyDescent="0.2">
      <c r="A15" s="3">
        <v>10</v>
      </c>
      <c r="B15" s="4" t="s">
        <v>80</v>
      </c>
      <c r="C15" s="12"/>
      <c r="D15" s="12"/>
      <c r="E15" s="12"/>
      <c r="F15" s="5"/>
      <c r="G15" s="5"/>
      <c r="H15" s="5"/>
      <c r="I15" s="5"/>
      <c r="J15" s="5"/>
      <c r="K15" s="5"/>
    </row>
    <row r="16" spans="1:11" ht="15.75" customHeight="1" x14ac:dyDescent="0.2">
      <c r="A16" s="3">
        <v>11</v>
      </c>
      <c r="B16" s="4" t="s">
        <v>12</v>
      </c>
      <c r="C16" s="12"/>
      <c r="D16" s="12"/>
      <c r="E16" s="12"/>
      <c r="F16" s="5"/>
      <c r="G16" s="5"/>
      <c r="H16" s="5"/>
      <c r="I16" s="5"/>
      <c r="J16" s="5"/>
      <c r="K16" s="5"/>
    </row>
    <row r="17" spans="1:11" ht="15.75" customHeight="1" x14ac:dyDescent="0.2">
      <c r="A17" s="3">
        <v>12</v>
      </c>
      <c r="B17" s="4" t="s">
        <v>82</v>
      </c>
      <c r="C17" s="12"/>
      <c r="D17" s="12"/>
      <c r="E17" s="12"/>
      <c r="F17" s="5"/>
      <c r="G17" s="5"/>
      <c r="H17" s="5"/>
      <c r="I17" s="5"/>
      <c r="J17" s="5"/>
      <c r="K17" s="5"/>
    </row>
    <row r="18" spans="1:11" ht="15.75" customHeight="1" x14ac:dyDescent="0.2">
      <c r="A18" s="3">
        <v>13</v>
      </c>
      <c r="B18" s="4" t="s">
        <v>83</v>
      </c>
      <c r="C18" s="12"/>
      <c r="D18" s="12"/>
      <c r="E18" s="12"/>
      <c r="F18" s="5"/>
      <c r="G18" s="5"/>
      <c r="H18" s="5"/>
      <c r="I18" s="5"/>
      <c r="J18" s="5"/>
      <c r="K18" s="5"/>
    </row>
    <row r="19" spans="1:11" ht="15.75" customHeight="1" x14ac:dyDescent="0.2">
      <c r="A19" s="3">
        <v>14</v>
      </c>
      <c r="B19" s="4" t="s">
        <v>84</v>
      </c>
      <c r="C19" s="12"/>
      <c r="D19" s="12"/>
      <c r="E19" s="12"/>
      <c r="F19" s="5"/>
      <c r="G19" s="5"/>
      <c r="H19" s="5"/>
      <c r="I19" s="5"/>
      <c r="J19" s="5"/>
      <c r="K19" s="5"/>
    </row>
    <row r="20" spans="1:11" ht="15.75" customHeight="1" x14ac:dyDescent="0.2">
      <c r="A20" s="1" t="s">
        <v>33</v>
      </c>
      <c r="B20" s="2" t="s">
        <v>85</v>
      </c>
      <c r="C20" s="12"/>
      <c r="D20" s="12"/>
      <c r="E20" s="12"/>
      <c r="F20" s="5"/>
      <c r="G20" s="5"/>
      <c r="H20" s="5"/>
      <c r="I20" s="5"/>
      <c r="J20" s="5"/>
      <c r="K20" s="5"/>
    </row>
    <row r="21" spans="1:11" ht="15.75" customHeight="1" x14ac:dyDescent="0.2">
      <c r="A21" s="3">
        <v>1</v>
      </c>
      <c r="B21" s="4" t="s">
        <v>32</v>
      </c>
      <c r="C21" s="12"/>
      <c r="D21" s="12"/>
      <c r="E21" s="12"/>
      <c r="F21" s="5"/>
      <c r="G21" s="5"/>
      <c r="H21" s="5"/>
      <c r="I21" s="5"/>
      <c r="J21" s="5"/>
      <c r="K21" s="5"/>
    </row>
    <row r="22" spans="1:11" ht="15.75" customHeight="1" x14ac:dyDescent="0.2">
      <c r="A22" s="3">
        <v>2</v>
      </c>
      <c r="B22" s="4" t="s">
        <v>30</v>
      </c>
      <c r="C22" s="12"/>
      <c r="D22" s="12"/>
      <c r="E22" s="12"/>
      <c r="F22" s="5"/>
      <c r="G22" s="5"/>
      <c r="H22" s="5"/>
      <c r="I22" s="5"/>
      <c r="J22" s="5"/>
      <c r="K22" s="5"/>
    </row>
    <row r="23" spans="1:11" ht="15.75" customHeight="1" x14ac:dyDescent="0.2">
      <c r="A23" s="3">
        <v>3</v>
      </c>
      <c r="B23" s="4" t="s">
        <v>86</v>
      </c>
      <c r="C23" s="12"/>
      <c r="D23" s="12"/>
      <c r="E23" s="12"/>
      <c r="F23" s="5"/>
      <c r="G23" s="5"/>
      <c r="H23" s="5"/>
      <c r="I23" s="5"/>
      <c r="J23" s="5"/>
      <c r="K23" s="5"/>
    </row>
    <row r="24" spans="1:11" ht="15.75" customHeight="1" x14ac:dyDescent="0.2">
      <c r="A24" s="3">
        <v>4</v>
      </c>
      <c r="B24" s="4" t="s">
        <v>88</v>
      </c>
      <c r="C24" s="12"/>
      <c r="D24" s="12"/>
      <c r="E24" s="12"/>
      <c r="F24" s="5"/>
      <c r="G24" s="5"/>
      <c r="H24" s="5"/>
      <c r="I24" s="5"/>
      <c r="J24" s="5"/>
      <c r="K24" s="5"/>
    </row>
    <row r="25" spans="1:11" ht="15.75" customHeight="1" x14ac:dyDescent="0.2">
      <c r="A25" s="3">
        <v>5</v>
      </c>
      <c r="B25" s="10" t="s">
        <v>24</v>
      </c>
      <c r="C25" s="12"/>
      <c r="D25" s="12"/>
      <c r="E25" s="12"/>
      <c r="F25" s="5"/>
      <c r="G25" s="5"/>
      <c r="H25" s="5"/>
      <c r="I25" s="5"/>
      <c r="J25" s="5"/>
      <c r="K25" s="5"/>
    </row>
    <row r="26" spans="1:11" ht="15.75" customHeight="1" x14ac:dyDescent="0.2">
      <c r="A26" s="3">
        <v>6</v>
      </c>
      <c r="B26" s="4" t="s">
        <v>22</v>
      </c>
      <c r="C26" s="12"/>
      <c r="D26" s="12"/>
      <c r="E26" s="12"/>
      <c r="F26" s="5"/>
      <c r="G26" s="5"/>
      <c r="H26" s="5"/>
      <c r="I26" s="5"/>
      <c r="J26" s="5"/>
      <c r="K26" s="5"/>
    </row>
    <row r="27" spans="1:11" ht="15.75" customHeight="1" x14ac:dyDescent="0.2">
      <c r="A27" s="3">
        <v>7</v>
      </c>
      <c r="B27" s="4" t="s">
        <v>26</v>
      </c>
      <c r="C27" s="12"/>
      <c r="D27" s="12"/>
      <c r="E27" s="12"/>
      <c r="F27" s="5"/>
      <c r="G27" s="5"/>
      <c r="H27" s="5"/>
      <c r="I27" s="5"/>
      <c r="J27" s="5"/>
      <c r="K27" s="5"/>
    </row>
    <row r="28" spans="1:11" ht="15.75" customHeight="1" x14ac:dyDescent="0.2">
      <c r="A28" s="3">
        <v>8</v>
      </c>
      <c r="B28" s="4" t="s">
        <v>90</v>
      </c>
      <c r="C28" s="12"/>
      <c r="D28" s="12"/>
      <c r="E28" s="12"/>
      <c r="F28" s="5"/>
      <c r="G28" s="5"/>
      <c r="H28" s="5"/>
      <c r="I28" s="5"/>
      <c r="J28" s="5"/>
      <c r="K28" s="5"/>
    </row>
    <row r="29" spans="1:11" ht="15.75" customHeight="1" x14ac:dyDescent="0.2">
      <c r="A29" s="3">
        <v>9</v>
      </c>
      <c r="B29" s="4" t="s">
        <v>91</v>
      </c>
      <c r="C29" s="12"/>
      <c r="D29" s="12"/>
      <c r="E29" s="12"/>
      <c r="F29" s="5"/>
      <c r="G29" s="5"/>
      <c r="H29" s="5"/>
      <c r="I29" s="5"/>
      <c r="J29" s="5"/>
      <c r="K29" s="5"/>
    </row>
    <row r="30" spans="1:11" ht="15.75" customHeight="1" x14ac:dyDescent="0.2">
      <c r="A30" s="3">
        <v>10</v>
      </c>
      <c r="B30" s="4" t="s">
        <v>92</v>
      </c>
      <c r="C30" s="12"/>
      <c r="D30" s="12"/>
      <c r="E30" s="12"/>
      <c r="F30" s="5"/>
      <c r="G30" s="5"/>
      <c r="H30" s="5"/>
      <c r="I30" s="5"/>
      <c r="J30" s="5"/>
      <c r="K30" s="5"/>
    </row>
    <row r="31" spans="1:11" ht="15.75" customHeight="1" x14ac:dyDescent="0.2">
      <c r="A31" s="3">
        <v>11</v>
      </c>
      <c r="B31" s="4" t="s">
        <v>93</v>
      </c>
      <c r="C31" s="12"/>
      <c r="D31" s="12"/>
      <c r="E31" s="12"/>
      <c r="F31" s="5"/>
      <c r="G31" s="5"/>
      <c r="H31" s="5"/>
      <c r="I31" s="5"/>
      <c r="J31" s="5"/>
      <c r="K31" s="5"/>
    </row>
    <row r="32" spans="1:11" ht="15.75" customHeight="1" x14ac:dyDescent="0.2">
      <c r="A32" s="1" t="s">
        <v>95</v>
      </c>
      <c r="B32" s="2" t="s">
        <v>34</v>
      </c>
      <c r="C32" s="12"/>
      <c r="D32" s="12"/>
      <c r="E32" s="12"/>
      <c r="F32" s="5"/>
      <c r="G32" s="5"/>
      <c r="H32" s="5"/>
      <c r="I32" s="5"/>
      <c r="J32" s="5"/>
      <c r="K32" s="5"/>
    </row>
    <row r="33" spans="1:11" ht="15.75" customHeight="1" x14ac:dyDescent="0.2">
      <c r="A33" s="1"/>
      <c r="B33" s="2" t="s">
        <v>96</v>
      </c>
      <c r="C33" s="12"/>
      <c r="D33" s="12"/>
      <c r="E33" s="12"/>
      <c r="F33" s="5"/>
      <c r="G33" s="5"/>
      <c r="H33" s="5"/>
      <c r="I33" s="5"/>
      <c r="J33" s="5"/>
      <c r="K33" s="5"/>
    </row>
    <row r="34" spans="1:11" ht="15.75" customHeight="1" x14ac:dyDescent="0.2">
      <c r="A34" s="3">
        <v>1</v>
      </c>
      <c r="B34" s="4" t="s">
        <v>36</v>
      </c>
      <c r="C34" s="12"/>
      <c r="D34" s="12"/>
      <c r="E34" s="12"/>
      <c r="F34" s="5"/>
      <c r="G34" s="5"/>
      <c r="H34" s="5"/>
      <c r="I34" s="5"/>
      <c r="J34" s="5"/>
      <c r="K34" s="5"/>
    </row>
    <row r="35" spans="1:11" ht="15.75" customHeight="1" x14ac:dyDescent="0.2">
      <c r="A35" s="3">
        <v>2</v>
      </c>
      <c r="B35" s="4" t="s">
        <v>37</v>
      </c>
      <c r="C35" s="12"/>
      <c r="D35" s="12"/>
      <c r="E35" s="12"/>
      <c r="F35" s="5"/>
      <c r="G35" s="5"/>
      <c r="H35" s="5"/>
      <c r="I35" s="5"/>
      <c r="J35" s="5"/>
      <c r="K35" s="5"/>
    </row>
    <row r="36" spans="1:11" ht="15.75" customHeight="1" x14ac:dyDescent="0.2">
      <c r="A36" s="3">
        <v>3</v>
      </c>
      <c r="B36" s="4" t="s">
        <v>97</v>
      </c>
      <c r="C36" s="12"/>
      <c r="D36" s="12"/>
      <c r="E36" s="12"/>
      <c r="F36" s="5"/>
      <c r="G36" s="5"/>
      <c r="H36" s="5"/>
      <c r="I36" s="5"/>
      <c r="J36" s="5"/>
      <c r="K36" s="5"/>
    </row>
    <row r="37" spans="1:11" ht="15.75" customHeight="1" x14ac:dyDescent="0.2">
      <c r="A37" s="3">
        <v>4</v>
      </c>
      <c r="B37" s="4" t="s">
        <v>38</v>
      </c>
      <c r="C37" s="12"/>
      <c r="D37" s="12"/>
      <c r="E37" s="12"/>
      <c r="F37" s="5"/>
      <c r="G37" s="5"/>
      <c r="H37" s="5"/>
      <c r="I37" s="5"/>
      <c r="J37" s="5"/>
      <c r="K37" s="5"/>
    </row>
    <row r="38" spans="1:11" ht="15.75" customHeight="1" x14ac:dyDescent="0.2">
      <c r="A38" s="3">
        <v>5</v>
      </c>
      <c r="B38" s="4" t="s">
        <v>39</v>
      </c>
      <c r="C38" s="12"/>
      <c r="D38" s="12"/>
      <c r="E38" s="12"/>
      <c r="F38" s="5"/>
      <c r="G38" s="5"/>
      <c r="H38" s="5"/>
      <c r="I38" s="5"/>
      <c r="J38" s="5"/>
      <c r="K38" s="5"/>
    </row>
    <row r="39" spans="1:11" ht="15.75" customHeight="1" x14ac:dyDescent="0.2">
      <c r="A39" s="3">
        <v>6</v>
      </c>
      <c r="B39" s="10" t="s">
        <v>40</v>
      </c>
      <c r="C39" s="12"/>
      <c r="D39" s="12"/>
      <c r="E39" s="12"/>
      <c r="F39" s="5"/>
      <c r="G39" s="5"/>
      <c r="H39" s="5"/>
      <c r="I39" s="5"/>
      <c r="J39" s="5"/>
      <c r="K39" s="5"/>
    </row>
    <row r="40" spans="1:11" ht="15.75" customHeight="1" x14ac:dyDescent="0.2">
      <c r="A40" s="1"/>
      <c r="B40" s="2" t="s">
        <v>100</v>
      </c>
      <c r="C40" s="12"/>
      <c r="D40" s="12"/>
      <c r="E40" s="12"/>
      <c r="F40" s="5"/>
      <c r="G40" s="5"/>
      <c r="H40" s="5"/>
      <c r="I40" s="5"/>
      <c r="J40" s="5"/>
      <c r="K40" s="5"/>
    </row>
    <row r="41" spans="1:11" ht="15.75" customHeight="1" x14ac:dyDescent="0.2">
      <c r="A41" s="3">
        <v>7</v>
      </c>
      <c r="B41" s="4" t="s">
        <v>101</v>
      </c>
      <c r="C41" s="12"/>
      <c r="D41" s="12"/>
      <c r="E41" s="12"/>
      <c r="F41" s="5"/>
      <c r="G41" s="5"/>
      <c r="H41" s="5"/>
      <c r="I41" s="5"/>
      <c r="J41" s="5"/>
      <c r="K41" s="5"/>
    </row>
    <row r="42" spans="1:11" ht="15.75" customHeight="1" x14ac:dyDescent="0.2">
      <c r="A42" s="3">
        <v>8</v>
      </c>
      <c r="B42" s="4" t="s">
        <v>103</v>
      </c>
      <c r="C42" s="12"/>
      <c r="D42" s="12"/>
      <c r="E42" s="12"/>
      <c r="F42" s="5"/>
      <c r="G42" s="5"/>
      <c r="H42" s="5"/>
      <c r="I42" s="5"/>
      <c r="J42" s="5"/>
      <c r="K42" s="5"/>
    </row>
    <row r="43" spans="1:11" ht="15.75" customHeight="1" x14ac:dyDescent="0.2">
      <c r="A43" s="3">
        <v>9</v>
      </c>
      <c r="B43" s="4" t="s">
        <v>104</v>
      </c>
      <c r="C43" s="12"/>
      <c r="D43" s="12"/>
      <c r="E43" s="12"/>
      <c r="F43" s="5"/>
      <c r="G43" s="5"/>
      <c r="H43" s="5"/>
      <c r="I43" s="5"/>
      <c r="J43" s="5"/>
      <c r="K43" s="5"/>
    </row>
    <row r="44" spans="1:11" ht="15.75" customHeight="1" x14ac:dyDescent="0.2">
      <c r="A44" s="3">
        <v>10</v>
      </c>
      <c r="B44" s="4" t="s">
        <v>105</v>
      </c>
      <c r="C44" s="12"/>
      <c r="D44" s="12"/>
      <c r="E44" s="12"/>
      <c r="F44" s="5"/>
      <c r="G44" s="5"/>
      <c r="H44" s="5"/>
      <c r="I44" s="5"/>
      <c r="J44" s="5"/>
      <c r="K44" s="5"/>
    </row>
    <row r="45" spans="1:11" ht="15.75" customHeight="1" x14ac:dyDescent="0.2">
      <c r="A45" s="3">
        <v>11</v>
      </c>
      <c r="B45" s="10" t="s">
        <v>106</v>
      </c>
      <c r="C45" s="12"/>
      <c r="D45" s="12"/>
      <c r="E45" s="12"/>
      <c r="F45" s="5"/>
      <c r="G45" s="5"/>
      <c r="H45" s="5"/>
      <c r="I45" s="5"/>
      <c r="J45" s="5"/>
      <c r="K45" s="5"/>
    </row>
    <row r="46" spans="1:11" ht="15.75" customHeight="1" x14ac:dyDescent="0.2">
      <c r="A46" s="3">
        <v>12</v>
      </c>
      <c r="B46" s="4" t="s">
        <v>41</v>
      </c>
      <c r="C46" s="12"/>
      <c r="D46" s="12"/>
      <c r="E46" s="12"/>
      <c r="F46" s="5"/>
      <c r="G46" s="5"/>
      <c r="H46" s="5"/>
      <c r="I46" s="5"/>
      <c r="J46" s="5"/>
      <c r="K46" s="5"/>
    </row>
    <row r="47" spans="1:11" ht="15.75" customHeight="1" x14ac:dyDescent="0.2">
      <c r="A47" s="3">
        <v>13</v>
      </c>
      <c r="B47" s="4" t="s">
        <v>108</v>
      </c>
      <c r="C47" s="12"/>
      <c r="D47" s="12"/>
      <c r="E47" s="12"/>
      <c r="F47" s="5"/>
      <c r="G47" s="5"/>
      <c r="H47" s="5"/>
      <c r="I47" s="5"/>
      <c r="J47" s="5"/>
      <c r="K47" s="5"/>
    </row>
    <row r="48" spans="1:11" ht="15.75" customHeight="1" x14ac:dyDescent="0.2">
      <c r="A48" s="3">
        <v>14</v>
      </c>
      <c r="B48" s="4" t="s">
        <v>42</v>
      </c>
      <c r="C48" s="12"/>
      <c r="D48" s="12"/>
      <c r="E48" s="12"/>
      <c r="F48" s="5"/>
      <c r="G48" s="5"/>
      <c r="H48" s="5"/>
      <c r="I48" s="5"/>
      <c r="J48" s="5"/>
      <c r="K48" s="5"/>
    </row>
    <row r="49" spans="1:11" ht="15.75" customHeight="1" x14ac:dyDescent="0.2">
      <c r="A49" s="1" t="s">
        <v>44</v>
      </c>
      <c r="B49" s="2" t="s">
        <v>45</v>
      </c>
      <c r="C49" s="12"/>
      <c r="D49" s="12"/>
      <c r="E49" s="12"/>
      <c r="F49" s="5"/>
      <c r="G49" s="5"/>
      <c r="H49" s="5"/>
      <c r="I49" s="5"/>
      <c r="J49" s="5"/>
      <c r="K49" s="5"/>
    </row>
    <row r="50" spans="1:11" ht="15.75" customHeight="1" x14ac:dyDescent="0.2">
      <c r="A50" s="3">
        <v>1</v>
      </c>
      <c r="B50" s="4" t="s">
        <v>46</v>
      </c>
      <c r="C50" s="12"/>
      <c r="D50" s="12"/>
      <c r="E50" s="12"/>
      <c r="F50" s="5"/>
      <c r="G50" s="5"/>
      <c r="H50" s="5"/>
      <c r="I50" s="5"/>
      <c r="J50" s="5"/>
      <c r="K50" s="5"/>
    </row>
    <row r="51" spans="1:11" ht="15.75" customHeight="1" x14ac:dyDescent="0.2">
      <c r="A51" s="3">
        <v>2</v>
      </c>
      <c r="B51" s="4" t="s">
        <v>110</v>
      </c>
      <c r="C51" s="12"/>
      <c r="D51" s="12"/>
      <c r="E51" s="12"/>
      <c r="F51" s="5"/>
      <c r="G51" s="5"/>
      <c r="H51" s="5"/>
      <c r="I51" s="5"/>
      <c r="J51" s="5"/>
      <c r="K51" s="5"/>
    </row>
    <row r="52" spans="1:11" ht="15.75" customHeight="1" x14ac:dyDescent="0.2">
      <c r="A52" s="3">
        <v>3</v>
      </c>
      <c r="B52" s="10" t="s">
        <v>47</v>
      </c>
      <c r="C52" s="12"/>
      <c r="D52" s="12"/>
      <c r="E52" s="12"/>
      <c r="F52" s="5"/>
      <c r="G52" s="5"/>
      <c r="H52" s="5"/>
      <c r="I52" s="5"/>
      <c r="J52" s="5"/>
      <c r="K52" s="5"/>
    </row>
    <row r="53" spans="1:11" ht="15.75" customHeight="1" x14ac:dyDescent="0.2">
      <c r="A53" s="3">
        <v>4</v>
      </c>
      <c r="B53" s="4" t="s">
        <v>112</v>
      </c>
      <c r="C53" s="12"/>
      <c r="D53" s="12"/>
      <c r="E53" s="12"/>
      <c r="F53" s="5"/>
      <c r="G53" s="5"/>
      <c r="H53" s="5"/>
      <c r="I53" s="5"/>
      <c r="J53" s="5"/>
      <c r="K53" s="5"/>
    </row>
    <row r="54" spans="1:11" ht="15.75" customHeight="1" x14ac:dyDescent="0.2">
      <c r="A54" s="3">
        <v>5</v>
      </c>
      <c r="B54" s="4" t="s">
        <v>114</v>
      </c>
      <c r="C54" s="12"/>
      <c r="D54" s="12"/>
      <c r="E54" s="12"/>
      <c r="F54" s="5"/>
      <c r="G54" s="5"/>
      <c r="H54" s="5"/>
      <c r="I54" s="5"/>
      <c r="J54" s="5"/>
      <c r="K54" s="5"/>
    </row>
    <row r="55" spans="1:11" ht="15.75" customHeight="1" x14ac:dyDescent="0.2">
      <c r="A55" s="1" t="s">
        <v>115</v>
      </c>
      <c r="B55" s="2" t="s">
        <v>116</v>
      </c>
      <c r="C55" s="12"/>
      <c r="D55" s="12"/>
      <c r="E55" s="12"/>
      <c r="F55" s="5"/>
      <c r="G55" s="5"/>
      <c r="H55" s="5"/>
      <c r="I55" s="5"/>
      <c r="J55" s="5"/>
      <c r="K55" s="5"/>
    </row>
    <row r="56" spans="1:11" ht="15.75" customHeight="1" x14ac:dyDescent="0.2">
      <c r="A56" s="3">
        <v>1</v>
      </c>
      <c r="B56" s="10" t="s">
        <v>117</v>
      </c>
      <c r="C56" s="12"/>
      <c r="D56" s="12"/>
      <c r="E56" s="12"/>
      <c r="F56" s="5"/>
      <c r="G56" s="5"/>
      <c r="H56" s="5"/>
      <c r="I56" s="5"/>
      <c r="J56" s="5"/>
      <c r="K56" s="5"/>
    </row>
    <row r="57" spans="1:11" ht="15.75" customHeight="1" x14ac:dyDescent="0.2">
      <c r="A57" s="3">
        <v>2</v>
      </c>
      <c r="B57" s="4" t="s">
        <v>118</v>
      </c>
      <c r="C57" s="12"/>
      <c r="D57" s="12"/>
      <c r="E57" s="12"/>
      <c r="F57" s="5"/>
      <c r="G57" s="5"/>
      <c r="H57" s="5"/>
      <c r="I57" s="5"/>
      <c r="J57" s="5"/>
      <c r="K57" s="5"/>
    </row>
    <row r="58" spans="1:11" ht="15.75" customHeight="1" x14ac:dyDescent="0.2">
      <c r="A58" s="3">
        <v>3</v>
      </c>
      <c r="B58" s="4" t="s">
        <v>119</v>
      </c>
      <c r="C58" s="12"/>
      <c r="D58" s="12"/>
      <c r="E58" s="12"/>
      <c r="F58" s="5"/>
      <c r="G58" s="5"/>
      <c r="H58" s="5"/>
      <c r="I58" s="5"/>
      <c r="J58" s="5"/>
      <c r="K58" s="5"/>
    </row>
    <row r="59" spans="1:11" ht="15.75" customHeight="1" x14ac:dyDescent="0.2">
      <c r="A59" s="3">
        <v>4</v>
      </c>
      <c r="B59" s="4" t="s">
        <v>49</v>
      </c>
      <c r="C59" s="12"/>
      <c r="D59" s="12"/>
      <c r="E59" s="12"/>
      <c r="F59" s="5"/>
      <c r="G59" s="5"/>
      <c r="H59" s="5"/>
      <c r="I59" s="5"/>
      <c r="J59" s="5"/>
      <c r="K59" s="5"/>
    </row>
    <row r="60" spans="1:11" ht="15.75" customHeight="1" x14ac:dyDescent="0.2">
      <c r="A60" s="3">
        <v>5</v>
      </c>
      <c r="B60" s="4" t="s">
        <v>43</v>
      </c>
      <c r="C60" s="12"/>
      <c r="D60" s="12"/>
      <c r="E60" s="12"/>
      <c r="F60" s="5"/>
      <c r="G60" s="5"/>
      <c r="H60" s="5"/>
      <c r="I60" s="5"/>
      <c r="J60" s="5"/>
      <c r="K60" s="5"/>
    </row>
    <row r="61" spans="1:11" ht="15.75" customHeight="1" x14ac:dyDescent="0.2">
      <c r="A61" s="3">
        <v>6</v>
      </c>
      <c r="B61" s="4" t="s">
        <v>120</v>
      </c>
      <c r="C61" s="12"/>
      <c r="D61" s="12"/>
      <c r="E61" s="12"/>
      <c r="F61" s="5"/>
      <c r="G61" s="5"/>
      <c r="H61" s="5"/>
      <c r="I61" s="5"/>
      <c r="J61" s="5"/>
      <c r="K61" s="5"/>
    </row>
    <row r="62" spans="1:11" ht="15.75" customHeight="1" x14ac:dyDescent="0.2">
      <c r="A62" s="1" t="s">
        <v>50</v>
      </c>
      <c r="B62" s="2" t="s">
        <v>51</v>
      </c>
      <c r="C62" s="12"/>
      <c r="D62" s="12"/>
      <c r="E62" s="12"/>
      <c r="F62" s="5"/>
      <c r="G62" s="5"/>
      <c r="H62" s="5"/>
      <c r="I62" s="5"/>
      <c r="J62" s="5"/>
      <c r="K62" s="5"/>
    </row>
    <row r="63" spans="1:11" ht="15.75" customHeight="1" x14ac:dyDescent="0.2">
      <c r="A63" s="3">
        <v>1</v>
      </c>
      <c r="B63" s="4" t="s">
        <v>52</v>
      </c>
      <c r="C63" s="12"/>
      <c r="D63" s="12"/>
      <c r="E63" s="12"/>
      <c r="F63" s="5"/>
      <c r="G63" s="5"/>
      <c r="H63" s="5"/>
      <c r="I63" s="5"/>
      <c r="J63" s="5"/>
      <c r="K63" s="5"/>
    </row>
    <row r="64" spans="1:11" ht="15.75" customHeight="1" x14ac:dyDescent="0.2">
      <c r="A64" s="3">
        <v>2</v>
      </c>
      <c r="B64" s="4" t="s">
        <v>123</v>
      </c>
      <c r="C64" s="12"/>
      <c r="D64" s="12"/>
      <c r="E64" s="12"/>
      <c r="F64" s="5"/>
      <c r="G64" s="5"/>
      <c r="H64" s="5"/>
      <c r="I64" s="5"/>
      <c r="J64" s="5"/>
      <c r="K64" s="5"/>
    </row>
    <row r="65" spans="1:11" ht="15.75" customHeight="1" x14ac:dyDescent="0.2">
      <c r="A65" s="3">
        <v>3</v>
      </c>
      <c r="B65" s="4" t="s">
        <v>53</v>
      </c>
      <c r="C65" s="12"/>
      <c r="D65" s="12"/>
      <c r="E65" s="12"/>
      <c r="F65" s="5"/>
      <c r="G65" s="5"/>
      <c r="H65" s="5"/>
      <c r="I65" s="5"/>
      <c r="J65" s="5"/>
      <c r="K65" s="5"/>
    </row>
    <row r="66" spans="1:11" ht="15.75" customHeight="1" x14ac:dyDescent="0.2">
      <c r="A66" s="3">
        <v>4</v>
      </c>
      <c r="B66" s="4" t="s">
        <v>125</v>
      </c>
      <c r="C66" s="12"/>
      <c r="D66" s="12"/>
      <c r="E66" s="12"/>
      <c r="F66" s="5"/>
      <c r="G66" s="5"/>
      <c r="H66" s="5"/>
      <c r="I66" s="5"/>
      <c r="J66" s="5"/>
      <c r="K66" s="5"/>
    </row>
    <row r="67" spans="1:11" ht="15.75" customHeight="1" x14ac:dyDescent="0.2">
      <c r="A67" s="3">
        <v>5</v>
      </c>
      <c r="B67" s="4" t="s">
        <v>54</v>
      </c>
      <c r="C67" s="12"/>
      <c r="D67" s="12"/>
      <c r="E67" s="12"/>
      <c r="F67" s="5"/>
      <c r="G67" s="5"/>
      <c r="H67" s="5"/>
      <c r="I67" s="5"/>
      <c r="J67" s="5"/>
      <c r="K67" s="5"/>
    </row>
    <row r="68" spans="1:11" ht="15.75" customHeight="1" x14ac:dyDescent="0.2">
      <c r="A68" s="3">
        <v>6</v>
      </c>
      <c r="B68" s="4" t="s">
        <v>128</v>
      </c>
      <c r="C68" s="12"/>
      <c r="D68" s="12"/>
      <c r="E68" s="12"/>
      <c r="F68" s="5"/>
      <c r="G68" s="5"/>
      <c r="H68" s="5"/>
      <c r="I68" s="5"/>
      <c r="J68" s="5"/>
      <c r="K68" s="5"/>
    </row>
    <row r="69" spans="1:11" ht="15.75" customHeight="1" x14ac:dyDescent="0.2">
      <c r="A69" s="3">
        <v>7</v>
      </c>
      <c r="B69" s="4" t="s">
        <v>55</v>
      </c>
      <c r="C69" s="12"/>
      <c r="D69" s="12"/>
      <c r="E69" s="12"/>
      <c r="F69" s="5"/>
      <c r="G69" s="5"/>
      <c r="H69" s="5"/>
      <c r="I69" s="5"/>
      <c r="J69" s="5"/>
      <c r="K69" s="5"/>
    </row>
    <row r="70" spans="1:11" ht="15.75" customHeight="1" x14ac:dyDescent="0.2">
      <c r="A70" s="3">
        <v>8</v>
      </c>
      <c r="B70" s="4" t="s">
        <v>57</v>
      </c>
      <c r="C70" s="12"/>
      <c r="D70" s="12"/>
      <c r="E70" s="12"/>
      <c r="F70" s="5"/>
      <c r="G70" s="5"/>
      <c r="H70" s="5"/>
      <c r="I70" s="5"/>
      <c r="J70" s="5"/>
      <c r="K70" s="5"/>
    </row>
    <row r="71" spans="1:11" ht="15.75" customHeight="1" x14ac:dyDescent="0.2">
      <c r="A71" s="3">
        <v>9</v>
      </c>
      <c r="B71" s="4" t="s">
        <v>130</v>
      </c>
      <c r="C71" s="12"/>
      <c r="D71" s="12"/>
      <c r="E71" s="12"/>
      <c r="F71" s="5"/>
      <c r="G71" s="5"/>
      <c r="H71" s="5"/>
      <c r="I71" s="5"/>
      <c r="J71" s="5"/>
      <c r="K71" s="5"/>
    </row>
    <row r="72" spans="1:11" ht="15.75" customHeight="1" x14ac:dyDescent="0.2">
      <c r="A72" s="3">
        <v>10</v>
      </c>
      <c r="B72" s="4" t="s">
        <v>132</v>
      </c>
      <c r="C72" s="12"/>
      <c r="D72" s="12"/>
      <c r="E72" s="12"/>
      <c r="F72" s="5"/>
      <c r="G72" s="5"/>
      <c r="H72" s="5"/>
      <c r="I72" s="5"/>
      <c r="J72" s="5"/>
      <c r="K72" s="5"/>
    </row>
    <row r="73" spans="1:11" ht="15.75" customHeight="1" x14ac:dyDescent="0.2">
      <c r="A73" s="3">
        <v>11</v>
      </c>
      <c r="B73" s="4" t="s">
        <v>56</v>
      </c>
      <c r="C73" s="12"/>
      <c r="D73" s="12"/>
      <c r="E73" s="12"/>
      <c r="F73" s="5"/>
      <c r="G73" s="5"/>
      <c r="H73" s="5"/>
      <c r="I73" s="5"/>
      <c r="J73" s="5"/>
      <c r="K73" s="5"/>
    </row>
    <row r="74" spans="1:11" ht="15.75" customHeight="1" x14ac:dyDescent="0.2">
      <c r="A74" s="3">
        <v>12</v>
      </c>
      <c r="B74" s="4" t="s">
        <v>134</v>
      </c>
      <c r="C74" s="12"/>
      <c r="D74" s="12"/>
      <c r="E74" s="12"/>
      <c r="F74" s="5"/>
      <c r="G74" s="5"/>
      <c r="H74" s="5"/>
      <c r="I74" s="5"/>
      <c r="J74" s="5"/>
      <c r="K74" s="5"/>
    </row>
    <row r="75" spans="1:11" ht="15.75" customHeight="1" x14ac:dyDescent="0.2">
      <c r="A75" s="13">
        <v>13</v>
      </c>
      <c r="B75" s="4" t="s">
        <v>58</v>
      </c>
      <c r="C75" s="12"/>
      <c r="D75" s="12"/>
      <c r="E75" s="12"/>
      <c r="F75" s="5"/>
      <c r="G75" s="5"/>
      <c r="H75" s="5"/>
      <c r="I75" s="5"/>
      <c r="J75" s="5"/>
      <c r="K75" s="5"/>
    </row>
    <row r="76" spans="1:11" ht="14.25" customHeight="1" x14ac:dyDescent="0.2">
      <c r="A76" s="5"/>
      <c r="B76" s="5"/>
      <c r="C76" s="5"/>
      <c r="D76" s="5"/>
      <c r="E76" s="5"/>
      <c r="F76" s="5"/>
      <c r="G76" s="5"/>
      <c r="H76" s="5"/>
      <c r="I76" s="5"/>
      <c r="J76" s="5"/>
      <c r="K76" s="5"/>
    </row>
    <row r="77" spans="1:11" ht="14.25" customHeight="1" x14ac:dyDescent="0.2">
      <c r="A77" s="5"/>
      <c r="B77" s="5"/>
      <c r="C77" s="5"/>
      <c r="D77" s="5"/>
      <c r="E77" s="5"/>
      <c r="F77" s="5"/>
      <c r="G77" s="5"/>
      <c r="H77" s="5"/>
      <c r="I77" s="5"/>
      <c r="J77" s="5"/>
      <c r="K77" s="5"/>
    </row>
    <row r="78" spans="1:11" ht="14.25" customHeight="1" x14ac:dyDescent="0.2">
      <c r="A78" s="5"/>
      <c r="B78" s="5"/>
      <c r="C78" s="5"/>
      <c r="D78" s="5"/>
      <c r="E78" s="5"/>
      <c r="F78" s="5"/>
      <c r="G78" s="5"/>
      <c r="H78" s="5"/>
      <c r="I78" s="5"/>
      <c r="J78" s="5"/>
      <c r="K78" s="5"/>
    </row>
    <row r="79" spans="1:11" ht="14.25" customHeight="1" x14ac:dyDescent="0.2">
      <c r="A79" s="5"/>
      <c r="B79" s="5"/>
      <c r="C79" s="5"/>
      <c r="D79" s="5"/>
      <c r="E79" s="5"/>
      <c r="F79" s="5"/>
      <c r="G79" s="5"/>
      <c r="H79" s="5"/>
      <c r="I79" s="5"/>
      <c r="J79" s="5"/>
      <c r="K79" s="5"/>
    </row>
    <row r="80" spans="1:11" ht="14.25" customHeight="1" x14ac:dyDescent="0.2">
      <c r="A80" s="5"/>
      <c r="B80" s="5"/>
      <c r="C80" s="5"/>
      <c r="D80" s="5"/>
      <c r="E80" s="5"/>
      <c r="F80" s="5"/>
      <c r="G80" s="5"/>
      <c r="H80" s="5"/>
      <c r="I80" s="5"/>
      <c r="J80" s="5"/>
      <c r="K80" s="5"/>
    </row>
    <row r="81" spans="1:11" ht="14.25" customHeight="1" x14ac:dyDescent="0.2">
      <c r="A81" s="5"/>
      <c r="B81" s="5"/>
      <c r="C81" s="5"/>
      <c r="D81" s="5"/>
      <c r="E81" s="5"/>
      <c r="F81" s="5"/>
      <c r="G81" s="5"/>
      <c r="H81" s="5"/>
      <c r="I81" s="5"/>
      <c r="J81" s="5"/>
      <c r="K81" s="5"/>
    </row>
    <row r="82" spans="1:11" ht="14.25" customHeight="1" x14ac:dyDescent="0.2">
      <c r="A82" s="5"/>
      <c r="B82" s="5"/>
      <c r="C82" s="5"/>
      <c r="D82" s="5"/>
      <c r="E82" s="5"/>
      <c r="F82" s="5"/>
      <c r="G82" s="5"/>
      <c r="H82" s="5"/>
      <c r="I82" s="5"/>
      <c r="J82" s="5"/>
      <c r="K82" s="5"/>
    </row>
    <row r="83" spans="1:11" ht="14.25" customHeight="1" x14ac:dyDescent="0.2">
      <c r="A83" s="5"/>
      <c r="B83" s="5"/>
      <c r="C83" s="5"/>
      <c r="D83" s="5"/>
      <c r="E83" s="5"/>
      <c r="F83" s="5"/>
      <c r="G83" s="5"/>
      <c r="H83" s="5"/>
      <c r="I83" s="5"/>
      <c r="J83" s="5"/>
      <c r="K83" s="5"/>
    </row>
    <row r="84" spans="1:11" ht="14.25" customHeight="1" x14ac:dyDescent="0.2">
      <c r="A84" s="5"/>
      <c r="B84" s="5"/>
      <c r="C84" s="5"/>
      <c r="D84" s="5"/>
      <c r="E84" s="5"/>
      <c r="F84" s="5"/>
      <c r="G84" s="5"/>
      <c r="H84" s="5"/>
      <c r="I84" s="5"/>
      <c r="J84" s="5"/>
      <c r="K84" s="5"/>
    </row>
    <row r="85" spans="1:11" ht="14.25" customHeight="1" x14ac:dyDescent="0.2">
      <c r="A85" s="5"/>
      <c r="B85" s="5"/>
      <c r="C85" s="5"/>
      <c r="D85" s="5"/>
      <c r="E85" s="5"/>
      <c r="F85" s="5"/>
      <c r="G85" s="5"/>
      <c r="H85" s="5"/>
      <c r="I85" s="5"/>
      <c r="J85" s="5"/>
      <c r="K85" s="5"/>
    </row>
    <row r="86" spans="1:11" ht="14.25" customHeight="1" x14ac:dyDescent="0.2">
      <c r="A86" s="5"/>
      <c r="B86" s="5"/>
      <c r="C86" s="5"/>
      <c r="D86" s="5"/>
      <c r="E86" s="5"/>
      <c r="F86" s="5"/>
      <c r="G86" s="5"/>
      <c r="H86" s="5"/>
      <c r="I86" s="5"/>
      <c r="J86" s="5"/>
      <c r="K86" s="5"/>
    </row>
    <row r="87" spans="1:11" ht="14.25" customHeight="1" x14ac:dyDescent="0.2">
      <c r="A87" s="5"/>
      <c r="B87" s="5"/>
      <c r="C87" s="5"/>
      <c r="D87" s="5"/>
      <c r="E87" s="5"/>
      <c r="F87" s="5"/>
      <c r="G87" s="5"/>
      <c r="H87" s="5"/>
      <c r="I87" s="5"/>
      <c r="J87" s="5"/>
      <c r="K87" s="5"/>
    </row>
    <row r="88" spans="1:11" ht="14.25" customHeight="1" x14ac:dyDescent="0.2">
      <c r="A88" s="5"/>
      <c r="B88" s="5"/>
      <c r="C88" s="5"/>
      <c r="D88" s="5"/>
      <c r="E88" s="5"/>
      <c r="F88" s="5"/>
      <c r="G88" s="5"/>
      <c r="H88" s="5"/>
      <c r="I88" s="5"/>
      <c r="J88" s="5"/>
      <c r="K88" s="5"/>
    </row>
    <row r="89" spans="1:11" ht="14.25" customHeight="1" x14ac:dyDescent="0.2">
      <c r="A89" s="5"/>
      <c r="B89" s="5"/>
      <c r="C89" s="5"/>
      <c r="D89" s="5"/>
      <c r="E89" s="5"/>
      <c r="F89" s="5"/>
      <c r="G89" s="5"/>
      <c r="H89" s="5"/>
      <c r="I89" s="5"/>
      <c r="J89" s="5"/>
      <c r="K89" s="5"/>
    </row>
    <row r="90" spans="1:11" ht="14.25" customHeight="1" x14ac:dyDescent="0.2">
      <c r="A90" s="5"/>
      <c r="B90" s="5"/>
      <c r="C90" s="5"/>
      <c r="D90" s="5"/>
      <c r="E90" s="5"/>
      <c r="F90" s="5"/>
      <c r="G90" s="5"/>
      <c r="H90" s="5"/>
      <c r="I90" s="5"/>
      <c r="J90" s="5"/>
      <c r="K90" s="5"/>
    </row>
    <row r="91" spans="1:11" ht="14.25" customHeight="1" x14ac:dyDescent="0.2">
      <c r="A91" s="5"/>
      <c r="B91" s="5"/>
      <c r="C91" s="5"/>
      <c r="D91" s="5"/>
      <c r="E91" s="5"/>
      <c r="F91" s="5"/>
      <c r="G91" s="5"/>
      <c r="H91" s="5"/>
      <c r="I91" s="5"/>
      <c r="J91" s="5"/>
      <c r="K91" s="5"/>
    </row>
    <row r="92" spans="1:11" ht="14.25" customHeight="1" x14ac:dyDescent="0.2">
      <c r="A92" s="5"/>
      <c r="B92" s="5"/>
      <c r="C92" s="5"/>
      <c r="D92" s="5"/>
      <c r="E92" s="5"/>
      <c r="F92" s="5"/>
      <c r="G92" s="5"/>
      <c r="H92" s="5"/>
      <c r="I92" s="5"/>
      <c r="J92" s="5"/>
      <c r="K92" s="5"/>
    </row>
    <row r="93" spans="1:11" ht="14.25" customHeight="1" x14ac:dyDescent="0.2">
      <c r="A93" s="5"/>
      <c r="B93" s="5"/>
      <c r="C93" s="5"/>
      <c r="D93" s="5"/>
      <c r="E93" s="5"/>
      <c r="F93" s="5"/>
      <c r="G93" s="5"/>
      <c r="H93" s="5"/>
      <c r="I93" s="5"/>
      <c r="J93" s="5"/>
      <c r="K93" s="5"/>
    </row>
    <row r="94" spans="1:11" ht="14.25" customHeight="1" x14ac:dyDescent="0.2">
      <c r="A94" s="5"/>
      <c r="B94" s="5"/>
      <c r="C94" s="5"/>
      <c r="D94" s="5"/>
      <c r="E94" s="5"/>
      <c r="F94" s="5"/>
      <c r="G94" s="5"/>
      <c r="H94" s="5"/>
      <c r="I94" s="5"/>
      <c r="J94" s="5"/>
      <c r="K94" s="5"/>
    </row>
    <row r="95" spans="1:11" ht="14.25" customHeight="1" x14ac:dyDescent="0.2">
      <c r="A95" s="5"/>
      <c r="B95" s="5"/>
      <c r="C95" s="5"/>
      <c r="D95" s="5"/>
      <c r="E95" s="5"/>
      <c r="F95" s="5"/>
      <c r="G95" s="5"/>
      <c r="H95" s="5"/>
      <c r="I95" s="5"/>
      <c r="J95" s="5"/>
      <c r="K95" s="5"/>
    </row>
    <row r="96" spans="1:11" ht="14.25" customHeight="1" x14ac:dyDescent="0.2">
      <c r="A96" s="5"/>
      <c r="B96" s="5"/>
      <c r="C96" s="5"/>
      <c r="D96" s="5"/>
      <c r="E96" s="5"/>
      <c r="F96" s="5"/>
      <c r="G96" s="5"/>
      <c r="H96" s="5"/>
      <c r="I96" s="5"/>
      <c r="J96" s="5"/>
      <c r="K96" s="5"/>
    </row>
    <row r="97" spans="1:11" ht="14.25" customHeight="1" x14ac:dyDescent="0.2">
      <c r="A97" s="5"/>
      <c r="B97" s="5"/>
      <c r="C97" s="5"/>
      <c r="D97" s="5"/>
      <c r="E97" s="5"/>
      <c r="F97" s="5"/>
      <c r="G97" s="5"/>
      <c r="H97" s="5"/>
      <c r="I97" s="5"/>
      <c r="J97" s="5"/>
      <c r="K97" s="5"/>
    </row>
    <row r="98" spans="1:11" ht="14.25" customHeight="1" x14ac:dyDescent="0.2">
      <c r="A98" s="5"/>
      <c r="B98" s="5"/>
      <c r="C98" s="5"/>
      <c r="D98" s="5"/>
      <c r="E98" s="5"/>
      <c r="F98" s="5"/>
      <c r="G98" s="5"/>
      <c r="H98" s="5"/>
      <c r="I98" s="5"/>
      <c r="J98" s="5"/>
      <c r="K98" s="5"/>
    </row>
    <row r="99" spans="1:11" ht="14.25" customHeight="1" x14ac:dyDescent="0.2">
      <c r="A99" s="5"/>
      <c r="B99" s="5"/>
      <c r="C99" s="5"/>
      <c r="D99" s="5"/>
      <c r="E99" s="5"/>
      <c r="F99" s="5"/>
      <c r="G99" s="5"/>
      <c r="H99" s="5"/>
      <c r="I99" s="5"/>
      <c r="J99" s="5"/>
      <c r="K99" s="5"/>
    </row>
    <row r="100" spans="1:11" ht="14.25" customHeight="1" x14ac:dyDescent="0.2">
      <c r="A100" s="5"/>
      <c r="B100" s="5"/>
      <c r="C100" s="5"/>
      <c r="D100" s="5"/>
      <c r="E100" s="5"/>
      <c r="F100" s="5"/>
      <c r="G100" s="5"/>
      <c r="H100" s="5"/>
      <c r="I100" s="5"/>
      <c r="J100" s="5"/>
      <c r="K100" s="5"/>
    </row>
  </sheetData>
  <mergeCells count="2">
    <mergeCell ref="A1:E1"/>
    <mergeCell ref="A2:E2"/>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E36EB9-F5A7-4D23-B98D-8B0FC7CA223B}"/>
</file>

<file path=customXml/itemProps2.xml><?xml version="1.0" encoding="utf-8"?>
<ds:datastoreItem xmlns:ds="http://schemas.openxmlformats.org/officeDocument/2006/customXml" ds:itemID="{2D1E0E3E-9025-4D17-941B-AAB786B13F7C}"/>
</file>

<file path=customXml/itemProps3.xml><?xml version="1.0" encoding="utf-8"?>
<ds:datastoreItem xmlns:ds="http://schemas.openxmlformats.org/officeDocument/2006/customXml" ds:itemID="{01751E57-042B-4D9B-8A0F-4536C84FE1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PL01</vt:lpstr>
      <vt:lpstr>PL02</vt:lpstr>
      <vt:lpstr>PL3</vt:lpstr>
      <vt:lpstr>PL04</vt:lpstr>
      <vt:lpstr>PL05</vt:lpstr>
      <vt:lpstr>PL2</vt:lpstr>
      <vt:lpstr>'PL05'!Print_Area</vt:lpstr>
      <vt:lpstr>'PL01'!Print_Titles</vt:lpstr>
      <vt:lpstr>'PL02'!Print_Titles</vt:lpstr>
      <vt:lpstr>'PL04'!Print_Titles</vt:lpstr>
      <vt:lpstr>'PL05'!Print_Titles</vt:lpstr>
      <vt:lpstr>'PL3'!Print_Titles</vt:lpstr>
    </vt:vector>
  </TitlesOfParts>
  <Company>HTC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Manh Tuan</cp:lastModifiedBy>
  <cp:lastPrinted>2019-04-18T03:52:58Z</cp:lastPrinted>
  <dcterms:created xsi:type="dcterms:W3CDTF">2018-12-17T02:00:03Z</dcterms:created>
  <dcterms:modified xsi:type="dcterms:W3CDTF">2019-05-04T08:44:29Z</dcterms:modified>
</cp:coreProperties>
</file>